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120" windowHeight="8020" activeTab="0"/>
  </bookViews>
  <sheets>
    <sheet name="2013" sheetId="1" r:id="rId1"/>
    <sheet name="2013 (2)" sheetId="2" r:id="rId2"/>
    <sheet name="жилые 1" sheetId="3" r:id="rId3"/>
    <sheet name="Нежелые 1" sheetId="4" r:id="rId4"/>
    <sheet name="Паркинг" sheetId="5" r:id="rId5"/>
  </sheets>
  <definedNames/>
  <calcPr fullCalcOnLoad="1" refMode="R1C1"/>
</workbook>
</file>

<file path=xl/sharedStrings.xml><?xml version="1.0" encoding="utf-8"?>
<sst xmlns="http://schemas.openxmlformats.org/spreadsheetml/2006/main" count="387" uniqueCount="121">
  <si>
    <t>Начислено за год</t>
  </si>
  <si>
    <t>Тариф</t>
  </si>
  <si>
    <t>№ п/п</t>
  </si>
  <si>
    <t>Итого:</t>
  </si>
  <si>
    <t>Всего</t>
  </si>
  <si>
    <t>Наименование статей</t>
  </si>
  <si>
    <t>Примечание</t>
  </si>
  <si>
    <t>Уборка лестничных клеток</t>
  </si>
  <si>
    <t>1.1</t>
  </si>
  <si>
    <t xml:space="preserve">Справочно:  </t>
  </si>
  <si>
    <t xml:space="preserve">Стоимость предоствляемых жилищно-коммунальных услуг на 1 кв. м </t>
  </si>
  <si>
    <t>Всего начислено</t>
  </si>
  <si>
    <r>
      <t xml:space="preserve">общей площади жилья в месяц по начислениям квартплаты составила   </t>
    </r>
    <r>
      <rPr>
        <b/>
        <sz val="9"/>
        <color indexed="8"/>
        <rFont val="Times New Roman"/>
        <family val="1"/>
      </rPr>
      <t xml:space="preserve"> 54.90</t>
    </r>
  </si>
  <si>
    <t xml:space="preserve"> (Пулковская 10/2 жилые помещения)</t>
  </si>
  <si>
    <t>в т.ч.</t>
  </si>
  <si>
    <t>Содержание общего имущества в МКД</t>
  </si>
  <si>
    <t>1.2.</t>
  </si>
  <si>
    <t xml:space="preserve">1.3. </t>
  </si>
  <si>
    <t>1.4.</t>
  </si>
  <si>
    <t>Обслуживание узла т/эн.,хол.воды, э/эн</t>
  </si>
  <si>
    <t>1.5.</t>
  </si>
  <si>
    <t>Обслуживание повысительных насосов</t>
  </si>
  <si>
    <t>1.6.</t>
  </si>
  <si>
    <t>Обслуживание переговорно-замочного устройства</t>
  </si>
  <si>
    <t>Обслуживание индивидуального теплового пункта</t>
  </si>
  <si>
    <t>Обслуживание лифтов, освидетельствование, страхование</t>
  </si>
  <si>
    <t>Обслуживание систем противопожарного водоснабжения</t>
  </si>
  <si>
    <t>Вывоз и утилизация мусора</t>
  </si>
  <si>
    <t>Обслуживание систем автоматизированной противопожарной защиты</t>
  </si>
  <si>
    <t xml:space="preserve">Санитарное содержание придомовой территории </t>
  </si>
  <si>
    <t>Обслуживание объединенных диспетчерских систем</t>
  </si>
  <si>
    <t>1.7.</t>
  </si>
  <si>
    <t>1.8.</t>
  </si>
  <si>
    <t>1.9.</t>
  </si>
  <si>
    <t>1.10.</t>
  </si>
  <si>
    <t>1.11.</t>
  </si>
  <si>
    <t>1.12.</t>
  </si>
  <si>
    <t>1.13</t>
  </si>
  <si>
    <t>Текущий ремонт общего имущества в МКД</t>
  </si>
  <si>
    <t>Управление МКД</t>
  </si>
  <si>
    <t>Ведение бухгалтерского учета</t>
  </si>
  <si>
    <t>Аудиторскиеи услуги</t>
  </si>
  <si>
    <t>Информационные и юридические услуги</t>
  </si>
  <si>
    <t>Аренда помещения для общих собраний</t>
  </si>
  <si>
    <t>Заработная плата персонала управления</t>
  </si>
  <si>
    <t>Канцелярские и почтовые расходы</t>
  </si>
  <si>
    <t>Приобретение оргтехники, компьютеров, конторской мебели и т.п.;</t>
  </si>
  <si>
    <t>Налоги и взносы с заработной платы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</si>
  <si>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</si>
  <si>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</si>
  <si>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</si>
  <si>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</si>
  <si>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</si>
  <si>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</si>
  <si>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</si>
  <si>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</si>
  <si>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Коммунальные услуги</t>
  </si>
  <si>
    <t>Отопление (индивидуальное потребление)</t>
  </si>
  <si>
    <t>Горячее водоснабжение (индивидуальное потребление)</t>
  </si>
  <si>
    <t>Холодное водоснабжение (индивидуальное потребление)</t>
  </si>
  <si>
    <t>Водоотведениее (индивидуальное потребление)</t>
  </si>
  <si>
    <t>Электроэнергия на общедомовые нужды (день)</t>
  </si>
  <si>
    <t>Электроэнергия на общедомовые нужды (ночь)</t>
  </si>
  <si>
    <t>Горячее водоснабжение (общедомовые нужды)</t>
  </si>
  <si>
    <t>Холодное водоснабжение (общедомовые нужды)</t>
  </si>
  <si>
    <t>4.1.</t>
  </si>
  <si>
    <t>4.2.</t>
  </si>
  <si>
    <t>4.3.</t>
  </si>
  <si>
    <t>4.4.</t>
  </si>
  <si>
    <t>4.5.</t>
  </si>
  <si>
    <t>4.6.</t>
  </si>
  <si>
    <t>4.7.</t>
  </si>
  <si>
    <t>4.8.</t>
  </si>
  <si>
    <t>Резервный фонд</t>
  </si>
  <si>
    <t>Прочие услуги</t>
  </si>
  <si>
    <t>6.1.</t>
  </si>
  <si>
    <t>6.2</t>
  </si>
  <si>
    <t>Услуги банка</t>
  </si>
  <si>
    <t xml:space="preserve">                          </t>
  </si>
  <si>
    <t>Председатель правления</t>
  </si>
  <si>
    <t>Согласно данным приборов учета</t>
  </si>
  <si>
    <t>Содержание имущества в МКД</t>
  </si>
  <si>
    <t>6.3.</t>
  </si>
  <si>
    <t>Обслуживание системы коллективного приема телевидения</t>
  </si>
  <si>
    <t>Служба консьержей</t>
  </si>
  <si>
    <t>Общая площадь (м2)</t>
  </si>
  <si>
    <t xml:space="preserve"> (Пулковская 10/2 нежелые помещения)</t>
  </si>
  <si>
    <t>Обслуживание внутренних эл.сетей</t>
  </si>
  <si>
    <t xml:space="preserve">1.2. </t>
  </si>
  <si>
    <t>1.3.</t>
  </si>
  <si>
    <t>5.1.</t>
  </si>
  <si>
    <t>Радио (599 Точек)</t>
  </si>
  <si>
    <t>3%</t>
  </si>
  <si>
    <t xml:space="preserve"> (Пулковская 10/1 жилые помещения)</t>
  </si>
  <si>
    <t>Обслуживание узла учета т/эн.,хол.воды, э/эн</t>
  </si>
  <si>
    <t>Администрирование придомовой территории</t>
  </si>
  <si>
    <t>Вознаграждение председателя правления (с учетом налогов) 38000руб.</t>
  </si>
  <si>
    <t>Коммунальные услуги (Согласно данным приборов учета)</t>
  </si>
  <si>
    <t xml:space="preserve">Радио </t>
  </si>
  <si>
    <t>51 руб.</t>
  </si>
  <si>
    <t>51 руб</t>
  </si>
  <si>
    <r>
      <t xml:space="preserve">общей площади жилья в месяц по начислениям квартплаты составила   </t>
    </r>
    <r>
      <rPr>
        <b/>
        <sz val="9"/>
        <color indexed="8"/>
        <rFont val="Times New Roman"/>
        <family val="1"/>
      </rPr>
      <t xml:space="preserve"> 61,48</t>
    </r>
  </si>
  <si>
    <t>Пушкарская Е.В.</t>
  </si>
  <si>
    <t xml:space="preserve"> (Пулковская 10/1 нежелые помещения)</t>
  </si>
  <si>
    <t xml:space="preserve"> (Пулковская 10/1 гаржные боксы)</t>
  </si>
  <si>
    <t xml:space="preserve">Уборка территории автостоянки </t>
  </si>
  <si>
    <t>Обслуживание систем противопожарного водоснабжения (ОСВП)</t>
  </si>
  <si>
    <t>Администрирование придомовой територии</t>
  </si>
  <si>
    <t>Страхование ответственности</t>
  </si>
  <si>
    <t>Обслуживание систем порошкового пожаротушения</t>
  </si>
  <si>
    <t>Обслуживание систем автоматики ворот</t>
  </si>
  <si>
    <t>Обслуживание систем видеонаблюдения</t>
  </si>
  <si>
    <t>Обслуживание систем сигнализации загазованности</t>
  </si>
  <si>
    <t>Обслуживание систем общедомовой вертиляции</t>
  </si>
  <si>
    <t>1.13.</t>
  </si>
  <si>
    <t>1.14.</t>
  </si>
  <si>
    <t>1.15.</t>
  </si>
  <si>
    <t>1.16.</t>
  </si>
  <si>
    <r>
      <t xml:space="preserve">СМЕТА ДОХОДОВ  И  РАСХОДОВ  ДЕНЕЖНЫХ СРЕДСТВ   ТСЖ"Звездное-1" на  2013год </t>
    </r>
    <r>
      <rPr>
        <b/>
        <sz val="12"/>
        <color indexed="8"/>
        <rFont val="Calibri"/>
        <family val="2"/>
      </rPr>
      <t>*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</si>
  <si>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1"/>
        <color indexed="8"/>
        <rFont val="Calibri"/>
        <family val="2"/>
      </rPr>
      <t>*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Примечание: Смета доходов и расходов денежных средств ТСЖ "Звездное-1" на 2013 год (Тарифы действительны</t>
    </r>
  </si>
  <si>
    <t xml:space="preserve">      в период  после истечения 2013 года, до утверждения новой сметы доходов и расходов товарищества).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</si>
</sst>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1" fillId="0" borderId="10" xfId="0" applyFont="1" applyBorder="1" applyAlignment="1">
      <alignment/>
    </xf>
    <xf numFmtId="0" fontId="51" fillId="33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49" fontId="50" fillId="0" borderId="0" xfId="0" applyNumberFormat="1" applyFont="1" applyAlignment="1">
      <alignment horizontal="center"/>
    </xf>
    <xf numFmtId="0" fontId="50" fillId="0" borderId="0" xfId="0" applyFont="1" applyFill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3" fillId="33" borderId="0" xfId="0" applyFont="1" applyFill="1" applyAlignment="1">
      <alignment/>
    </xf>
    <xf numFmtId="2" fontId="54" fillId="0" borderId="14" xfId="0" applyNumberFormat="1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2" fontId="53" fillId="0" borderId="14" xfId="0" applyNumberFormat="1" applyFont="1" applyBorder="1" applyAlignment="1">
      <alignment horizontal="left" vertical="center"/>
    </xf>
    <xf numFmtId="2" fontId="54" fillId="0" borderId="14" xfId="0" applyNumberFormat="1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2" fontId="53" fillId="0" borderId="14" xfId="0" applyNumberFormat="1" applyFont="1" applyFill="1" applyBorder="1" applyAlignment="1">
      <alignment vertical="center"/>
    </xf>
    <xf numFmtId="2" fontId="54" fillId="0" borderId="15" xfId="0" applyNumberFormat="1" applyFont="1" applyBorder="1" applyAlignment="1">
      <alignment/>
    </xf>
    <xf numFmtId="0" fontId="55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/>
    </xf>
    <xf numFmtId="2" fontId="50" fillId="0" borderId="14" xfId="0" applyNumberFormat="1" applyFont="1" applyFill="1" applyBorder="1" applyAlignment="1">
      <alignment vertical="center"/>
    </xf>
    <xf numFmtId="0" fontId="57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58" fillId="33" borderId="0" xfId="0" applyFont="1" applyFill="1" applyAlignment="1">
      <alignment/>
    </xf>
    <xf numFmtId="49" fontId="50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2" fontId="54" fillId="0" borderId="16" xfId="0" applyNumberFormat="1" applyFont="1" applyBorder="1" applyAlignment="1">
      <alignment horizontal="center" vertical="center"/>
    </xf>
    <xf numFmtId="0" fontId="55" fillId="0" borderId="17" xfId="0" applyFont="1" applyFill="1" applyBorder="1" applyAlignment="1">
      <alignment horizontal="right" vertical="center"/>
    </xf>
    <xf numFmtId="0" fontId="52" fillId="0" borderId="15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2" fontId="53" fillId="0" borderId="14" xfId="0" applyNumberFormat="1" applyFont="1" applyBorder="1" applyAlignment="1">
      <alignment horizontal="center" vertical="center"/>
    </xf>
    <xf numFmtId="2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2" fontId="54" fillId="0" borderId="16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54" fillId="0" borderId="0" xfId="0" applyNumberFormat="1" applyFont="1" applyBorder="1" applyAlignment="1">
      <alignment horizontal="center" vertical="center"/>
    </xf>
    <xf numFmtId="2" fontId="54" fillId="33" borderId="0" xfId="0" applyNumberFormat="1" applyFont="1" applyFill="1" applyBorder="1" applyAlignment="1">
      <alignment horizontal="center" vertical="center"/>
    </xf>
    <xf numFmtId="172" fontId="53" fillId="0" borderId="16" xfId="0" applyNumberFormat="1" applyFont="1" applyBorder="1" applyAlignment="1">
      <alignment horizontal="center" vertical="center"/>
    </xf>
    <xf numFmtId="172" fontId="54" fillId="0" borderId="16" xfId="0" applyNumberFormat="1" applyFont="1" applyBorder="1" applyAlignment="1">
      <alignment horizontal="center" vertical="center"/>
    </xf>
    <xf numFmtId="172" fontId="53" fillId="0" borderId="16" xfId="0" applyNumberFormat="1" applyFont="1" applyFill="1" applyBorder="1" applyAlignment="1">
      <alignment horizontal="center" vertical="center"/>
    </xf>
    <xf numFmtId="172" fontId="54" fillId="0" borderId="16" xfId="0" applyNumberFormat="1" applyFont="1" applyFill="1" applyBorder="1" applyAlignment="1">
      <alignment horizontal="center" vertical="center"/>
    </xf>
    <xf numFmtId="172" fontId="54" fillId="0" borderId="15" xfId="0" applyNumberFormat="1" applyFont="1" applyBorder="1" applyAlignment="1">
      <alignment horizontal="center" vertical="center"/>
    </xf>
    <xf numFmtId="172" fontId="53" fillId="0" borderId="14" xfId="0" applyNumberFormat="1" applyFont="1" applyFill="1" applyBorder="1" applyAlignment="1">
      <alignment vertical="center"/>
    </xf>
    <xf numFmtId="0" fontId="53" fillId="34" borderId="0" xfId="0" applyFont="1" applyFill="1" applyAlignment="1">
      <alignment vertical="center"/>
    </xf>
    <xf numFmtId="0" fontId="56" fillId="34" borderId="0" xfId="0" applyFont="1" applyFill="1" applyAlignment="1">
      <alignment vertical="center"/>
    </xf>
    <xf numFmtId="0" fontId="53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56" fillId="34" borderId="0" xfId="0" applyFont="1" applyFill="1" applyAlignment="1">
      <alignment/>
    </xf>
    <xf numFmtId="2" fontId="50" fillId="0" borderId="14" xfId="0" applyNumberFormat="1" applyFont="1" applyFill="1" applyBorder="1" applyAlignment="1">
      <alignment horizontal="center" vertical="center"/>
    </xf>
    <xf numFmtId="172" fontId="53" fillId="0" borderId="16" xfId="0" applyNumberFormat="1" applyFont="1" applyFill="1" applyBorder="1" applyAlignment="1">
      <alignment vertical="center"/>
    </xf>
    <xf numFmtId="0" fontId="53" fillId="0" borderId="16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16" fontId="50" fillId="0" borderId="0" xfId="0" applyNumberFormat="1" applyFont="1" applyFill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14" fontId="50" fillId="0" borderId="0" xfId="0" applyNumberFormat="1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3" fillId="0" borderId="0" xfId="0" applyFont="1" applyFill="1" applyAlignment="1">
      <alignment horizontal="center"/>
    </xf>
    <xf numFmtId="0" fontId="56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4" fillId="0" borderId="0" xfId="0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53" fillId="0" borderId="16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6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6" fillId="0" borderId="17" xfId="0" applyFont="1" applyFill="1" applyBorder="1" applyAlignment="1">
      <alignment vertical="center"/>
    </xf>
    <xf numFmtId="0" fontId="54" fillId="0" borderId="16" xfId="0" applyFont="1" applyFill="1" applyBorder="1" applyAlignment="1">
      <alignment horizontal="right" vertical="center"/>
    </xf>
    <xf numFmtId="0" fontId="55" fillId="0" borderId="0" xfId="0" applyFont="1" applyFill="1" applyAlignment="1">
      <alignment horizontal="right" vertical="center"/>
    </xf>
    <xf numFmtId="0" fontId="55" fillId="0" borderId="17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0" fontId="54" fillId="0" borderId="13" xfId="0" applyFont="1" applyBorder="1" applyAlignment="1">
      <alignment horizontal="right" vertical="center"/>
    </xf>
    <xf numFmtId="0" fontId="55" fillId="0" borderId="10" xfId="0" applyFont="1" applyBorder="1" applyAlignment="1">
      <alignment horizontal="right" vertical="center"/>
    </xf>
    <xf numFmtId="0" fontId="55" fillId="0" borderId="18" xfId="0" applyFont="1" applyBorder="1" applyAlignment="1">
      <alignment horizontal="right" vertical="center"/>
    </xf>
    <xf numFmtId="0" fontId="53" fillId="33" borderId="19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0" borderId="17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6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2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2" fontId="52" fillId="0" borderId="22" xfId="0" applyNumberFormat="1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0" fontId="53" fillId="0" borderId="17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52">
      <selection activeCell="B85" sqref="B85"/>
    </sheetView>
  </sheetViews>
  <sheetFormatPr defaultColWidth="8.8515625" defaultRowHeight="15"/>
  <cols>
    <col min="1" max="1" width="5.8515625" style="0" customWidth="1"/>
    <col min="2" max="4" width="8.8515625" style="0" customWidth="1"/>
    <col min="5" max="5" width="26.8515625" style="0" customWidth="1"/>
    <col min="6" max="6" width="12.140625" style="51" bestFit="1" customWidth="1"/>
    <col min="7" max="7" width="11.28125" style="51" bestFit="1" customWidth="1"/>
    <col min="8" max="8" width="25.421875" style="0" customWidth="1"/>
  </cols>
  <sheetData>
    <row r="1" spans="1:8" ht="15">
      <c r="A1" s="40" t="s">
        <v>118</v>
      </c>
      <c r="B1" s="40"/>
      <c r="C1" s="40"/>
      <c r="D1" s="40"/>
      <c r="E1" s="40"/>
      <c r="F1" s="41"/>
      <c r="G1" s="41"/>
      <c r="H1" s="24"/>
    </row>
    <row r="2" spans="1:8" ht="13.5">
      <c r="A2" s="3" t="s">
        <v>2</v>
      </c>
      <c r="B2" s="137" t="s">
        <v>5</v>
      </c>
      <c r="C2" s="138"/>
      <c r="D2" s="138"/>
      <c r="E2" s="139"/>
      <c r="F2" s="137" t="s">
        <v>0</v>
      </c>
      <c r="G2" s="140"/>
      <c r="H2" s="141" t="s">
        <v>6</v>
      </c>
    </row>
    <row r="3" spans="1:8" ht="13.5">
      <c r="A3" s="1"/>
      <c r="B3" s="144" t="s">
        <v>13</v>
      </c>
      <c r="C3" s="145"/>
      <c r="D3" s="145"/>
      <c r="E3" s="146"/>
      <c r="F3" s="137" t="s">
        <v>85</v>
      </c>
      <c r="G3" s="147"/>
      <c r="H3" s="142"/>
    </row>
    <row r="4" spans="1:8" ht="13.5">
      <c r="A4" s="1"/>
      <c r="B4" s="144"/>
      <c r="C4" s="145"/>
      <c r="D4" s="145"/>
      <c r="E4" s="146"/>
      <c r="F4" s="148">
        <v>38270.1</v>
      </c>
      <c r="G4" s="149"/>
      <c r="H4" s="142"/>
    </row>
    <row r="5" spans="1:8" ht="13.5">
      <c r="A5" s="2"/>
      <c r="B5" s="137"/>
      <c r="C5" s="138"/>
      <c r="D5" s="138"/>
      <c r="E5" s="138"/>
      <c r="F5" s="10" t="s">
        <v>1</v>
      </c>
      <c r="G5" s="37" t="s">
        <v>4</v>
      </c>
      <c r="H5" s="143"/>
    </row>
    <row r="6" spans="1:8" ht="13.5">
      <c r="A6" s="7"/>
      <c r="B6" s="126"/>
      <c r="C6" s="127"/>
      <c r="D6" s="127"/>
      <c r="E6" s="128"/>
      <c r="F6" s="35"/>
      <c r="G6" s="54"/>
      <c r="H6" s="13"/>
    </row>
    <row r="7" spans="1:8" ht="13.5">
      <c r="A7" s="7"/>
      <c r="B7" s="109"/>
      <c r="C7" s="121"/>
      <c r="D7" s="121"/>
      <c r="E7" s="121"/>
      <c r="F7" s="35"/>
      <c r="G7" s="55"/>
      <c r="H7" s="13"/>
    </row>
    <row r="8" spans="1:8" ht="13.5">
      <c r="A8" s="7">
        <v>1</v>
      </c>
      <c r="B8" s="129" t="s">
        <v>81</v>
      </c>
      <c r="C8" s="130"/>
      <c r="D8" s="130"/>
      <c r="E8" s="130"/>
      <c r="F8" s="42">
        <v>16.92</v>
      </c>
      <c r="G8" s="54">
        <f>F8*F4</f>
        <v>647530.0920000001</v>
      </c>
      <c r="H8" s="13"/>
    </row>
    <row r="9" spans="1:8" ht="13.5">
      <c r="A9" s="7"/>
      <c r="B9" s="129" t="s">
        <v>14</v>
      </c>
      <c r="C9" s="131"/>
      <c r="D9" s="131"/>
      <c r="E9" s="132"/>
      <c r="F9" s="43"/>
      <c r="G9" s="54"/>
      <c r="H9" s="13"/>
    </row>
    <row r="10" spans="1:8" ht="13.5">
      <c r="A10" s="8" t="s">
        <v>8</v>
      </c>
      <c r="B10" s="129" t="s">
        <v>15</v>
      </c>
      <c r="C10" s="133"/>
      <c r="D10" s="133"/>
      <c r="E10" s="133"/>
      <c r="F10" s="44"/>
      <c r="G10" s="54"/>
      <c r="H10" s="13"/>
    </row>
    <row r="11" spans="1:8" ht="13.5">
      <c r="A11" s="7" t="s">
        <v>16</v>
      </c>
      <c r="B11" s="129" t="s">
        <v>7</v>
      </c>
      <c r="C11" s="131"/>
      <c r="D11" s="131"/>
      <c r="E11" s="132"/>
      <c r="F11" s="44"/>
      <c r="G11" s="54"/>
      <c r="H11" s="13"/>
    </row>
    <row r="12" spans="1:8" ht="13.5">
      <c r="A12" s="7" t="s">
        <v>17</v>
      </c>
      <c r="B12" s="129" t="s">
        <v>29</v>
      </c>
      <c r="C12" s="131"/>
      <c r="D12" s="131"/>
      <c r="E12" s="132"/>
      <c r="F12" s="44"/>
      <c r="G12" s="54"/>
      <c r="H12" s="13"/>
    </row>
    <row r="13" spans="1:8" ht="13.5">
      <c r="A13" s="8" t="s">
        <v>18</v>
      </c>
      <c r="B13" s="134" t="s">
        <v>19</v>
      </c>
      <c r="C13" s="135"/>
      <c r="D13" s="135"/>
      <c r="E13" s="136"/>
      <c r="F13" s="44"/>
      <c r="G13" s="54"/>
      <c r="H13" s="12"/>
    </row>
    <row r="14" spans="1:8" ht="13.5">
      <c r="A14" s="8" t="s">
        <v>20</v>
      </c>
      <c r="B14" s="129" t="s">
        <v>21</v>
      </c>
      <c r="C14" s="131"/>
      <c r="D14" s="131"/>
      <c r="E14" s="132"/>
      <c r="F14" s="44"/>
      <c r="G14" s="54"/>
      <c r="H14" s="13"/>
    </row>
    <row r="15" spans="1:8" ht="13.5">
      <c r="A15" s="8" t="s">
        <v>22</v>
      </c>
      <c r="B15" s="129" t="s">
        <v>30</v>
      </c>
      <c r="C15" s="131"/>
      <c r="D15" s="131"/>
      <c r="E15" s="132"/>
      <c r="F15" s="44"/>
      <c r="G15" s="54"/>
      <c r="H15" s="13"/>
    </row>
    <row r="16" spans="1:8" ht="13.5">
      <c r="A16" s="8" t="s">
        <v>31</v>
      </c>
      <c r="B16" s="129" t="s">
        <v>23</v>
      </c>
      <c r="C16" s="131"/>
      <c r="D16" s="131"/>
      <c r="E16" s="132"/>
      <c r="F16" s="44"/>
      <c r="G16" s="54"/>
      <c r="H16" s="13"/>
    </row>
    <row r="17" spans="1:8" ht="13.5">
      <c r="A17" s="8" t="s">
        <v>32</v>
      </c>
      <c r="B17" s="129" t="s">
        <v>24</v>
      </c>
      <c r="C17" s="131"/>
      <c r="D17" s="131"/>
      <c r="E17" s="132"/>
      <c r="F17" s="43"/>
      <c r="G17" s="54"/>
      <c r="H17" s="14"/>
    </row>
    <row r="18" spans="1:8" ht="13.5">
      <c r="A18" s="8" t="s">
        <v>33</v>
      </c>
      <c r="B18" s="129" t="s">
        <v>25</v>
      </c>
      <c r="C18" s="131"/>
      <c r="D18" s="131"/>
      <c r="E18" s="132"/>
      <c r="F18" s="43"/>
      <c r="G18" s="54"/>
      <c r="H18" s="14"/>
    </row>
    <row r="19" spans="1:8" ht="13.5">
      <c r="A19" s="7" t="s">
        <v>34</v>
      </c>
      <c r="B19" s="129" t="s">
        <v>26</v>
      </c>
      <c r="C19" s="131"/>
      <c r="D19" s="131"/>
      <c r="E19" s="132"/>
      <c r="F19" s="44"/>
      <c r="G19" s="54"/>
      <c r="H19" s="12"/>
    </row>
    <row r="20" spans="1:8" ht="13.5">
      <c r="A20" s="7" t="s">
        <v>35</v>
      </c>
      <c r="B20" s="129" t="s">
        <v>27</v>
      </c>
      <c r="C20" s="131"/>
      <c r="D20" s="131"/>
      <c r="E20" s="132"/>
      <c r="F20" s="44"/>
      <c r="G20" s="54"/>
      <c r="H20" s="12"/>
    </row>
    <row r="21" spans="1:8" ht="13.5">
      <c r="A21" s="7" t="s">
        <v>36</v>
      </c>
      <c r="B21" s="129" t="s">
        <v>28</v>
      </c>
      <c r="C21" s="131"/>
      <c r="D21" s="131"/>
      <c r="E21" s="132"/>
      <c r="F21" s="44"/>
      <c r="G21" s="54"/>
      <c r="H21" s="12"/>
    </row>
    <row r="22" spans="1:8" ht="13.5">
      <c r="A22" s="8" t="s">
        <v>37</v>
      </c>
      <c r="B22" s="109" t="s">
        <v>84</v>
      </c>
      <c r="C22" s="110"/>
      <c r="D22" s="110"/>
      <c r="E22" s="111"/>
      <c r="F22" s="45"/>
      <c r="G22" s="56"/>
      <c r="H22" s="12"/>
    </row>
    <row r="23" spans="1:8" ht="13.5">
      <c r="A23" s="7"/>
      <c r="B23" s="112" t="s">
        <v>3</v>
      </c>
      <c r="C23" s="113"/>
      <c r="D23" s="113"/>
      <c r="E23" s="114"/>
      <c r="F23" s="46">
        <f>SUM(F8:F22)</f>
        <v>16.92</v>
      </c>
      <c r="G23" s="57">
        <f>SUM(G8:G22)</f>
        <v>647530.0920000001</v>
      </c>
      <c r="H23" s="12"/>
    </row>
    <row r="24" spans="1:8" ht="13.5">
      <c r="A24" s="7"/>
      <c r="B24" s="109"/>
      <c r="C24" s="110"/>
      <c r="D24" s="110"/>
      <c r="E24" s="111"/>
      <c r="F24" s="45"/>
      <c r="G24" s="56"/>
      <c r="H24" s="12"/>
    </row>
    <row r="25" spans="1:8" ht="13.5">
      <c r="A25" s="9">
        <v>2</v>
      </c>
      <c r="B25" s="109" t="s">
        <v>38</v>
      </c>
      <c r="C25" s="121"/>
      <c r="D25" s="121"/>
      <c r="E25" s="121"/>
      <c r="F25" s="39">
        <v>5.08</v>
      </c>
      <c r="G25" s="56">
        <f>F25*F4</f>
        <v>194412.108</v>
      </c>
      <c r="H25" s="15"/>
    </row>
    <row r="26" spans="1:8" ht="13.5">
      <c r="A26" s="9"/>
      <c r="B26" s="109"/>
      <c r="C26" s="110"/>
      <c r="D26" s="110"/>
      <c r="E26" s="111"/>
      <c r="F26" s="46"/>
      <c r="G26" s="56"/>
      <c r="H26" s="15"/>
    </row>
    <row r="27" spans="1:8" ht="13.5">
      <c r="A27" s="9"/>
      <c r="B27" s="109"/>
      <c r="C27" s="110"/>
      <c r="D27" s="110"/>
      <c r="E27" s="111"/>
      <c r="F27" s="46"/>
      <c r="G27" s="57"/>
      <c r="H27" s="15"/>
    </row>
    <row r="28" spans="1:8" ht="13.5">
      <c r="A28" s="9"/>
      <c r="B28" s="112" t="s">
        <v>3</v>
      </c>
      <c r="C28" s="113"/>
      <c r="D28" s="113"/>
      <c r="E28" s="114"/>
      <c r="F28" s="46">
        <f>SUM(F25:F27)</f>
        <v>5.08</v>
      </c>
      <c r="G28" s="57">
        <f>SUM(G25:G27)</f>
        <v>194412.108</v>
      </c>
      <c r="H28" s="15"/>
    </row>
    <row r="29" spans="1:8" ht="13.5">
      <c r="A29" s="9"/>
      <c r="B29" s="109"/>
      <c r="C29" s="110"/>
      <c r="D29" s="110"/>
      <c r="E29" s="111"/>
      <c r="F29" s="46"/>
      <c r="G29" s="57"/>
      <c r="H29" s="15"/>
    </row>
    <row r="30" spans="1:8" ht="13.5">
      <c r="A30" s="9">
        <v>3</v>
      </c>
      <c r="B30" s="109" t="s">
        <v>39</v>
      </c>
      <c r="C30" s="121"/>
      <c r="D30" s="121"/>
      <c r="E30" s="121"/>
      <c r="F30" s="38">
        <v>10.11</v>
      </c>
      <c r="G30" s="56">
        <f>F30*F4</f>
        <v>386910.71099999995</v>
      </c>
      <c r="H30" s="16"/>
    </row>
    <row r="31" spans="1:8" ht="13.5">
      <c r="A31" s="9"/>
      <c r="B31" s="109" t="s">
        <v>14</v>
      </c>
      <c r="C31" s="110"/>
      <c r="D31" s="110"/>
      <c r="E31" s="111"/>
      <c r="F31" s="45"/>
      <c r="G31" s="57"/>
      <c r="H31" s="16"/>
    </row>
    <row r="32" spans="1:8" ht="15.75" customHeight="1">
      <c r="A32" s="9" t="s">
        <v>48</v>
      </c>
      <c r="B32" s="109" t="s">
        <v>44</v>
      </c>
      <c r="C32" s="110"/>
      <c r="D32" s="110"/>
      <c r="E32" s="111"/>
      <c r="F32" s="45"/>
      <c r="G32" s="57"/>
      <c r="H32" s="16"/>
    </row>
    <row r="33" spans="1:8" ht="15.75" customHeight="1">
      <c r="A33" s="9" t="s">
        <v>49</v>
      </c>
      <c r="B33" s="30" t="s">
        <v>47</v>
      </c>
      <c r="C33" s="31"/>
      <c r="D33" s="31"/>
      <c r="E33" s="32"/>
      <c r="F33" s="45"/>
      <c r="G33" s="57"/>
      <c r="H33" s="16"/>
    </row>
    <row r="34" spans="1:8" ht="15.75" customHeight="1">
      <c r="A34" s="9" t="s">
        <v>50</v>
      </c>
      <c r="B34" s="109" t="s">
        <v>40</v>
      </c>
      <c r="C34" s="110"/>
      <c r="D34" s="110"/>
      <c r="E34" s="111"/>
      <c r="F34" s="45"/>
      <c r="G34" s="57"/>
      <c r="H34" s="16"/>
    </row>
    <row r="35" spans="1:8" ht="15.75" customHeight="1">
      <c r="A35" s="9" t="s">
        <v>51</v>
      </c>
      <c r="B35" s="109" t="s">
        <v>42</v>
      </c>
      <c r="C35" s="110"/>
      <c r="D35" s="110"/>
      <c r="E35" s="111"/>
      <c r="F35" s="45"/>
      <c r="G35" s="57"/>
      <c r="H35" s="16"/>
    </row>
    <row r="36" spans="1:8" ht="15.75" customHeight="1">
      <c r="A36" s="9" t="s">
        <v>52</v>
      </c>
      <c r="B36" s="109" t="s">
        <v>41</v>
      </c>
      <c r="C36" s="110"/>
      <c r="D36" s="110"/>
      <c r="E36" s="111"/>
      <c r="F36" s="45"/>
      <c r="G36" s="57"/>
      <c r="H36" s="16"/>
    </row>
    <row r="37" spans="1:8" ht="15.75" customHeight="1">
      <c r="A37" s="9" t="s">
        <v>53</v>
      </c>
      <c r="B37" s="30" t="s">
        <v>43</v>
      </c>
      <c r="C37" s="31"/>
      <c r="D37" s="31"/>
      <c r="E37" s="32"/>
      <c r="F37" s="45"/>
      <c r="G37" s="57"/>
      <c r="H37" s="16"/>
    </row>
    <row r="38" spans="1:8" ht="15.75" customHeight="1">
      <c r="A38" s="9" t="s">
        <v>54</v>
      </c>
      <c r="B38" s="106" t="s">
        <v>45</v>
      </c>
      <c r="C38" s="107"/>
      <c r="D38" s="107"/>
      <c r="E38" s="108"/>
      <c r="F38" s="45"/>
      <c r="G38" s="57"/>
      <c r="H38" s="16"/>
    </row>
    <row r="39" spans="1:8" ht="13.5">
      <c r="A39" s="9" t="s">
        <v>55</v>
      </c>
      <c r="B39" s="109" t="s">
        <v>46</v>
      </c>
      <c r="C39" s="110"/>
      <c r="D39" s="110"/>
      <c r="E39" s="111"/>
      <c r="F39" s="45"/>
      <c r="G39" s="57"/>
      <c r="H39" s="16"/>
    </row>
    <row r="40" spans="1:8" ht="13.5">
      <c r="A40" s="9"/>
      <c r="B40" s="123"/>
      <c r="C40" s="124"/>
      <c r="D40" s="124"/>
      <c r="E40" s="125"/>
      <c r="F40" s="45"/>
      <c r="G40" s="57"/>
      <c r="H40" s="16"/>
    </row>
    <row r="41" spans="1:8" ht="13.5">
      <c r="A41" s="9"/>
      <c r="B41" s="112" t="s">
        <v>3</v>
      </c>
      <c r="C41" s="113"/>
      <c r="D41" s="113"/>
      <c r="E41" s="114"/>
      <c r="F41" s="45">
        <f>SUM(F30:F40)</f>
        <v>10.11</v>
      </c>
      <c r="G41" s="57">
        <f>SUM(G30:G40)</f>
        <v>386910.71099999995</v>
      </c>
      <c r="H41" s="16"/>
    </row>
    <row r="42" spans="1:8" ht="13.5">
      <c r="A42" s="9"/>
      <c r="B42" s="109"/>
      <c r="C42" s="110"/>
      <c r="D42" s="110"/>
      <c r="E42" s="111"/>
      <c r="F42" s="45"/>
      <c r="G42" s="57"/>
      <c r="H42" s="16"/>
    </row>
    <row r="43" spans="1:8" ht="13.5">
      <c r="A43" s="9">
        <v>4</v>
      </c>
      <c r="B43" s="109" t="s">
        <v>56</v>
      </c>
      <c r="C43" s="110"/>
      <c r="D43" s="110"/>
      <c r="E43" s="111"/>
      <c r="F43" s="45"/>
      <c r="G43" s="56"/>
      <c r="H43" s="68" t="s">
        <v>80</v>
      </c>
    </row>
    <row r="44" spans="1:8" ht="13.5">
      <c r="A44" s="9"/>
      <c r="B44" s="109"/>
      <c r="C44" s="110"/>
      <c r="D44" s="110"/>
      <c r="E44" s="111"/>
      <c r="F44" s="45"/>
      <c r="G44" s="56"/>
      <c r="H44" s="22"/>
    </row>
    <row r="45" spans="1:8" ht="13.5">
      <c r="A45" s="9" t="s">
        <v>65</v>
      </c>
      <c r="B45" s="30" t="s">
        <v>57</v>
      </c>
      <c r="C45" s="31"/>
      <c r="D45" s="31"/>
      <c r="E45" s="32"/>
      <c r="F45" s="38">
        <v>1351.25</v>
      </c>
      <c r="G45" s="56"/>
      <c r="H45" s="22"/>
    </row>
    <row r="46" spans="1:8" ht="13.5">
      <c r="A46" s="9" t="s">
        <v>66</v>
      </c>
      <c r="B46" s="30" t="s">
        <v>58</v>
      </c>
      <c r="C46" s="31"/>
      <c r="D46" s="31"/>
      <c r="E46" s="32"/>
      <c r="F46" s="38">
        <v>81.08</v>
      </c>
      <c r="G46" s="56"/>
      <c r="H46" s="22"/>
    </row>
    <row r="47" spans="1:8" ht="13.5">
      <c r="A47" s="9" t="s">
        <v>67</v>
      </c>
      <c r="B47" s="30" t="s">
        <v>59</v>
      </c>
      <c r="C47" s="31"/>
      <c r="D47" s="31"/>
      <c r="E47" s="32"/>
      <c r="F47" s="38">
        <v>20.38</v>
      </c>
      <c r="G47" s="56"/>
      <c r="H47" s="22"/>
    </row>
    <row r="48" spans="1:8" ht="13.5">
      <c r="A48" s="9" t="s">
        <v>68</v>
      </c>
      <c r="B48" s="30" t="s">
        <v>60</v>
      </c>
      <c r="C48" s="31"/>
      <c r="D48" s="31"/>
      <c r="E48" s="32"/>
      <c r="F48" s="38">
        <v>20.38</v>
      </c>
      <c r="G48" s="56"/>
      <c r="H48" s="22"/>
    </row>
    <row r="49" spans="1:8" ht="13.5">
      <c r="A49" s="9" t="s">
        <v>69</v>
      </c>
      <c r="B49" s="30" t="s">
        <v>61</v>
      </c>
      <c r="C49" s="31"/>
      <c r="D49" s="31"/>
      <c r="E49" s="32"/>
      <c r="F49" s="38">
        <v>2.39</v>
      </c>
      <c r="G49" s="56"/>
      <c r="H49" s="22"/>
    </row>
    <row r="50" spans="1:8" ht="13.5">
      <c r="A50" s="9" t="s">
        <v>70</v>
      </c>
      <c r="B50" s="30" t="s">
        <v>62</v>
      </c>
      <c r="C50" s="31"/>
      <c r="D50" s="31"/>
      <c r="E50" s="32"/>
      <c r="F50" s="38">
        <v>1.44</v>
      </c>
      <c r="G50" s="56"/>
      <c r="H50" s="22"/>
    </row>
    <row r="51" spans="1:8" ht="13.5">
      <c r="A51" s="9" t="s">
        <v>71</v>
      </c>
      <c r="B51" s="30" t="s">
        <v>63</v>
      </c>
      <c r="C51" s="31"/>
      <c r="D51" s="31"/>
      <c r="E51" s="32"/>
      <c r="F51" s="38">
        <v>77.84</v>
      </c>
      <c r="G51" s="56"/>
      <c r="H51" s="22"/>
    </row>
    <row r="52" spans="1:8" ht="13.5">
      <c r="A52" s="9" t="s">
        <v>72</v>
      </c>
      <c r="B52" s="109" t="s">
        <v>64</v>
      </c>
      <c r="C52" s="110"/>
      <c r="D52" s="110"/>
      <c r="E52" s="111"/>
      <c r="F52" s="38">
        <v>20.38</v>
      </c>
      <c r="G52" s="56"/>
      <c r="H52" s="17"/>
    </row>
    <row r="53" spans="1:8" ht="13.5">
      <c r="A53" s="9"/>
      <c r="B53" s="109"/>
      <c r="C53" s="110"/>
      <c r="D53" s="110"/>
      <c r="E53" s="111"/>
      <c r="F53" s="45"/>
      <c r="G53" s="56"/>
      <c r="H53" s="17"/>
    </row>
    <row r="54" spans="1:8" ht="13.5">
      <c r="A54" s="9"/>
      <c r="B54" s="112" t="s">
        <v>3</v>
      </c>
      <c r="C54" s="113"/>
      <c r="D54" s="113"/>
      <c r="E54" s="114"/>
      <c r="F54" s="45">
        <f>SUM(F45:F53)</f>
        <v>1575.1400000000003</v>
      </c>
      <c r="G54" s="57"/>
      <c r="H54" s="17"/>
    </row>
    <row r="55" spans="1:8" ht="13.5">
      <c r="A55" s="9"/>
      <c r="B55" s="33"/>
      <c r="C55" s="34"/>
      <c r="D55" s="34"/>
      <c r="E55" s="36"/>
      <c r="F55" s="45"/>
      <c r="G55" s="57"/>
      <c r="H55" s="17"/>
    </row>
    <row r="56" spans="1:8" ht="13.5">
      <c r="A56" s="9">
        <v>5</v>
      </c>
      <c r="B56" s="109" t="s">
        <v>73</v>
      </c>
      <c r="C56" s="121"/>
      <c r="D56" s="121"/>
      <c r="E56" s="122"/>
      <c r="F56" s="38">
        <v>0.18</v>
      </c>
      <c r="G56" s="56">
        <f>F56*F4</f>
        <v>6888.6179999999995</v>
      </c>
      <c r="H56" s="17"/>
    </row>
    <row r="57" spans="1:8" ht="13.5">
      <c r="A57" s="9"/>
      <c r="B57" s="109"/>
      <c r="C57" s="110"/>
      <c r="D57" s="110"/>
      <c r="E57" s="111"/>
      <c r="F57" s="45"/>
      <c r="G57" s="56"/>
      <c r="H57" s="17"/>
    </row>
    <row r="58" spans="1:8" ht="13.5">
      <c r="A58" s="9"/>
      <c r="B58" s="112" t="s">
        <v>3</v>
      </c>
      <c r="C58" s="113"/>
      <c r="D58" s="113"/>
      <c r="E58" s="114"/>
      <c r="F58" s="45">
        <f>SUM(F56:F57)</f>
        <v>0.18</v>
      </c>
      <c r="G58" s="57">
        <f>SUM(G56:G57)</f>
        <v>6888.6179999999995</v>
      </c>
      <c r="H58" s="17"/>
    </row>
    <row r="59" spans="1:8" ht="13.5">
      <c r="A59" s="9"/>
      <c r="B59" s="33"/>
      <c r="C59" s="34"/>
      <c r="D59" s="34"/>
      <c r="E59" s="36"/>
      <c r="F59" s="45"/>
      <c r="G59" s="57"/>
      <c r="H59" s="17"/>
    </row>
    <row r="60" spans="1:8" ht="13.5">
      <c r="A60" s="9">
        <v>6</v>
      </c>
      <c r="B60" s="109" t="s">
        <v>74</v>
      </c>
      <c r="C60" s="110"/>
      <c r="D60" s="110"/>
      <c r="E60" s="111"/>
      <c r="F60" s="45"/>
      <c r="G60" s="57"/>
      <c r="H60" s="17"/>
    </row>
    <row r="61" spans="1:8" ht="13.5">
      <c r="A61" s="9"/>
      <c r="B61" s="112"/>
      <c r="C61" s="113"/>
      <c r="D61" s="113"/>
      <c r="E61" s="114"/>
      <c r="F61" s="45"/>
      <c r="G61" s="57"/>
      <c r="H61" s="17"/>
    </row>
    <row r="62" spans="1:8" ht="13.5">
      <c r="A62" s="9" t="s">
        <v>75</v>
      </c>
      <c r="B62" s="109" t="s">
        <v>91</v>
      </c>
      <c r="C62" s="110"/>
      <c r="D62" s="110"/>
      <c r="E62" s="111"/>
      <c r="F62" s="39">
        <v>51</v>
      </c>
      <c r="G62" s="59">
        <f>F62*599</f>
        <v>30549</v>
      </c>
      <c r="H62" s="17"/>
    </row>
    <row r="63" spans="1:8" ht="13.5">
      <c r="A63" s="26" t="s">
        <v>76</v>
      </c>
      <c r="B63" s="109" t="s">
        <v>83</v>
      </c>
      <c r="C63" s="110"/>
      <c r="D63" s="110"/>
      <c r="E63" s="111"/>
      <c r="F63" s="39"/>
      <c r="G63" s="59"/>
      <c r="H63" s="16"/>
    </row>
    <row r="64" spans="1:8" ht="13.5">
      <c r="A64" s="26" t="s">
        <v>82</v>
      </c>
      <c r="B64" s="106" t="s">
        <v>77</v>
      </c>
      <c r="C64" s="107"/>
      <c r="D64" s="107"/>
      <c r="E64" s="108"/>
      <c r="F64" s="81" t="s">
        <v>92</v>
      </c>
      <c r="G64" s="69"/>
      <c r="H64" s="16"/>
    </row>
    <row r="65" spans="1:8" ht="13.5">
      <c r="A65" s="26"/>
      <c r="B65" s="109"/>
      <c r="C65" s="110"/>
      <c r="D65" s="110"/>
      <c r="E65" s="111"/>
      <c r="F65" s="46"/>
      <c r="G65" s="56"/>
      <c r="H65" s="16"/>
    </row>
    <row r="66" spans="1:8" ht="13.5">
      <c r="A66" s="9"/>
      <c r="B66" s="112" t="s">
        <v>3</v>
      </c>
      <c r="C66" s="113"/>
      <c r="D66" s="113"/>
      <c r="E66" s="114"/>
      <c r="F66" s="46">
        <f>SUM(F62:F65)</f>
        <v>51</v>
      </c>
      <c r="G66" s="57">
        <f>SUM(G62:G65)</f>
        <v>30549</v>
      </c>
      <c r="H66" s="16"/>
    </row>
    <row r="67" spans="1:8" ht="13.5">
      <c r="A67" s="9"/>
      <c r="B67" s="109"/>
      <c r="C67" s="110"/>
      <c r="D67" s="110"/>
      <c r="E67" s="111"/>
      <c r="F67" s="38"/>
      <c r="G67" s="57"/>
      <c r="H67" s="17"/>
    </row>
    <row r="68" spans="1:8" ht="13.5">
      <c r="A68" s="5"/>
      <c r="B68" s="117" t="s">
        <v>11</v>
      </c>
      <c r="C68" s="118"/>
      <c r="D68" s="118"/>
      <c r="E68" s="119"/>
      <c r="F68" s="58">
        <f>F23+F28+F41+F54+F58+F66</f>
        <v>1658.4300000000003</v>
      </c>
      <c r="G68" s="58">
        <f>G23+G28+G41+G54+G58+G66</f>
        <v>1266290.529</v>
      </c>
      <c r="H68" s="18"/>
    </row>
    <row r="69" spans="1:8" ht="13.5">
      <c r="A69" s="6"/>
      <c r="B69" s="120"/>
      <c r="C69" s="120"/>
      <c r="D69" s="120"/>
      <c r="E69" s="120"/>
      <c r="F69" s="47"/>
      <c r="G69" s="52"/>
      <c r="H69" s="19"/>
    </row>
    <row r="70" spans="1:8" ht="13.5">
      <c r="A70" s="4"/>
      <c r="B70" s="115" t="s">
        <v>79</v>
      </c>
      <c r="C70" s="116"/>
      <c r="D70" s="116"/>
      <c r="E70" s="116"/>
      <c r="F70" s="48" t="s">
        <v>78</v>
      </c>
      <c r="G70" s="53"/>
      <c r="H70" s="20"/>
    </row>
    <row r="71" spans="1:8" ht="13.5">
      <c r="A71" s="4"/>
      <c r="B71" s="28"/>
      <c r="C71" s="29"/>
      <c r="D71" s="29"/>
      <c r="E71" s="29"/>
      <c r="F71" s="48"/>
      <c r="G71" s="49"/>
      <c r="H71" s="20"/>
    </row>
    <row r="72" spans="1:8" ht="13.5">
      <c r="A72" s="4"/>
      <c r="B72" s="28"/>
      <c r="C72" s="29"/>
      <c r="D72" s="29"/>
      <c r="E72" s="29"/>
      <c r="F72" s="48"/>
      <c r="G72" s="49"/>
      <c r="H72" s="20"/>
    </row>
    <row r="73" spans="1:8" s="64" customFormat="1" ht="13.5">
      <c r="A73" s="60" t="s">
        <v>9</v>
      </c>
      <c r="B73" s="61"/>
      <c r="C73" s="60" t="s">
        <v>10</v>
      </c>
      <c r="D73" s="61"/>
      <c r="E73" s="60"/>
      <c r="F73" s="62"/>
      <c r="G73" s="63"/>
      <c r="H73" s="61"/>
    </row>
    <row r="74" spans="1:8" s="64" customFormat="1" ht="13.5">
      <c r="A74" s="65"/>
      <c r="B74" s="66"/>
      <c r="C74" s="60" t="s">
        <v>12</v>
      </c>
      <c r="D74" s="66"/>
      <c r="E74" s="66"/>
      <c r="F74" s="63"/>
      <c r="G74" s="62"/>
      <c r="H74" s="67"/>
    </row>
    <row r="75" spans="1:8" ht="13.5">
      <c r="A75" s="4"/>
      <c r="B75" s="11"/>
      <c r="C75" s="11"/>
      <c r="D75" s="11"/>
      <c r="E75" s="11"/>
      <c r="F75" s="49"/>
      <c r="G75" s="49"/>
      <c r="H75" s="21"/>
    </row>
    <row r="76" spans="1:8" ht="13.5">
      <c r="A76" s="27" t="s">
        <v>119</v>
      </c>
      <c r="B76" s="11"/>
      <c r="C76" s="11"/>
      <c r="D76" s="11"/>
      <c r="E76" s="11"/>
      <c r="F76" s="49"/>
      <c r="G76" s="49"/>
      <c r="H76" s="21"/>
    </row>
    <row r="77" spans="1:8" ht="13.5">
      <c r="A77" s="25" t="s">
        <v>120</v>
      </c>
      <c r="B77" s="11"/>
      <c r="D77" s="11"/>
      <c r="E77" s="11"/>
      <c r="F77" s="50"/>
      <c r="G77" s="49"/>
      <c r="H77" s="23"/>
    </row>
    <row r="78" spans="1:8" ht="13.5">
      <c r="A78" s="4"/>
      <c r="B78" s="11"/>
      <c r="C78" s="11"/>
      <c r="D78" s="11"/>
      <c r="E78" s="11"/>
      <c r="F78" s="50"/>
      <c r="G78" s="50"/>
      <c r="H78" s="23"/>
    </row>
    <row r="79" spans="1:8" ht="13.5">
      <c r="A79" s="4"/>
      <c r="B79" s="11"/>
      <c r="C79" s="11"/>
      <c r="D79" s="11"/>
      <c r="E79" s="11"/>
      <c r="F79" s="50"/>
      <c r="G79" s="50"/>
      <c r="H79" s="23"/>
    </row>
  </sheetData>
  <sheetProtection/>
  <mergeCells count="62">
    <mergeCell ref="B2:E2"/>
    <mergeCell ref="F2:G2"/>
    <mergeCell ref="H2:H5"/>
    <mergeCell ref="B3:E3"/>
    <mergeCell ref="F3:G3"/>
    <mergeCell ref="B4:E4"/>
    <mergeCell ref="B5:E5"/>
    <mergeCell ref="F4:G4"/>
    <mergeCell ref="B20:E20"/>
    <mergeCell ref="B11:E11"/>
    <mergeCell ref="B12:E12"/>
    <mergeCell ref="B13:E13"/>
    <mergeCell ref="B14:E14"/>
    <mergeCell ref="B15:E15"/>
    <mergeCell ref="B6:E6"/>
    <mergeCell ref="B7:E7"/>
    <mergeCell ref="B8:E8"/>
    <mergeCell ref="B9:E9"/>
    <mergeCell ref="B10:E10"/>
    <mergeCell ref="B21:E21"/>
    <mergeCell ref="B16:E16"/>
    <mergeCell ref="B17:E17"/>
    <mergeCell ref="B18:E18"/>
    <mergeCell ref="B19:E19"/>
    <mergeCell ref="B22:E22"/>
    <mergeCell ref="B23:E23"/>
    <mergeCell ref="B24:E24"/>
    <mergeCell ref="B25:E25"/>
    <mergeCell ref="B26:E26"/>
    <mergeCell ref="B27:E27"/>
    <mergeCell ref="B34:E34"/>
    <mergeCell ref="B28:E28"/>
    <mergeCell ref="B29:E29"/>
    <mergeCell ref="B30:E30"/>
    <mergeCell ref="B31:E31"/>
    <mergeCell ref="B32:E32"/>
    <mergeCell ref="B39:E39"/>
    <mergeCell ref="B35:E35"/>
    <mergeCell ref="B36:E36"/>
    <mergeCell ref="B41:E41"/>
    <mergeCell ref="B42:E42"/>
    <mergeCell ref="B40:E40"/>
    <mergeCell ref="B38:E38"/>
    <mergeCell ref="B43:E43"/>
    <mergeCell ref="B44:E44"/>
    <mergeCell ref="B52:E52"/>
    <mergeCell ref="B53:E53"/>
    <mergeCell ref="B54:E54"/>
    <mergeCell ref="B56:E56"/>
    <mergeCell ref="B57:E57"/>
    <mergeCell ref="B60:E60"/>
    <mergeCell ref="B61:E61"/>
    <mergeCell ref="B62:E62"/>
    <mergeCell ref="B58:E58"/>
    <mergeCell ref="B63:E63"/>
    <mergeCell ref="B64:E64"/>
    <mergeCell ref="B65:E65"/>
    <mergeCell ref="B66:E66"/>
    <mergeCell ref="B67:E67"/>
    <mergeCell ref="B70:E70"/>
    <mergeCell ref="B68:E68"/>
    <mergeCell ref="B69:E69"/>
  </mergeCells>
  <printOptions/>
  <pageMargins left="0.19" right="0.19" top="0.33" bottom="0.3" header="0.26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26">
      <selection activeCell="B58" sqref="A58:IV58"/>
    </sheetView>
  </sheetViews>
  <sheetFormatPr defaultColWidth="8.8515625" defaultRowHeight="15"/>
  <cols>
    <col min="1" max="1" width="5.8515625" style="0" customWidth="1"/>
    <col min="2" max="4" width="8.8515625" style="0" customWidth="1"/>
    <col min="5" max="5" width="24.00390625" style="0" customWidth="1"/>
    <col min="6" max="6" width="12.140625" style="51" bestFit="1" customWidth="1"/>
    <col min="7" max="7" width="11.28125" style="51" bestFit="1" customWidth="1"/>
    <col min="8" max="8" width="25.421875" style="0" customWidth="1"/>
  </cols>
  <sheetData>
    <row r="1" spans="1:8" ht="15">
      <c r="A1" s="40" t="s">
        <v>118</v>
      </c>
      <c r="B1" s="40"/>
      <c r="C1" s="40"/>
      <c r="D1" s="40"/>
      <c r="E1" s="40"/>
      <c r="F1" s="41"/>
      <c r="G1" s="41"/>
      <c r="H1" s="24"/>
    </row>
    <row r="2" spans="1:8" ht="13.5">
      <c r="A2" s="3" t="s">
        <v>2</v>
      </c>
      <c r="B2" s="137" t="s">
        <v>5</v>
      </c>
      <c r="C2" s="138"/>
      <c r="D2" s="138"/>
      <c r="E2" s="139"/>
      <c r="F2" s="137" t="s">
        <v>0</v>
      </c>
      <c r="G2" s="140"/>
      <c r="H2" s="141" t="s">
        <v>6</v>
      </c>
    </row>
    <row r="3" spans="1:8" ht="13.5">
      <c r="A3" s="1"/>
      <c r="B3" s="144" t="s">
        <v>86</v>
      </c>
      <c r="C3" s="145"/>
      <c r="D3" s="145"/>
      <c r="E3" s="146"/>
      <c r="F3" s="137" t="s">
        <v>85</v>
      </c>
      <c r="G3" s="147"/>
      <c r="H3" s="142"/>
    </row>
    <row r="4" spans="1:8" ht="13.5">
      <c r="A4" s="1"/>
      <c r="B4" s="144"/>
      <c r="C4" s="145"/>
      <c r="D4" s="145"/>
      <c r="E4" s="146"/>
      <c r="F4" s="148">
        <v>1861.5</v>
      </c>
      <c r="G4" s="149"/>
      <c r="H4" s="142"/>
    </row>
    <row r="5" spans="1:8" ht="13.5">
      <c r="A5" s="2"/>
      <c r="B5" s="137"/>
      <c r="C5" s="138"/>
      <c r="D5" s="138"/>
      <c r="E5" s="138"/>
      <c r="F5" s="10" t="s">
        <v>1</v>
      </c>
      <c r="G5" s="79" t="s">
        <v>4</v>
      </c>
      <c r="H5" s="143"/>
    </row>
    <row r="6" spans="1:8" ht="13.5">
      <c r="A6" s="7"/>
      <c r="B6" s="126"/>
      <c r="C6" s="127"/>
      <c r="D6" s="127"/>
      <c r="E6" s="128"/>
      <c r="F6" s="35"/>
      <c r="G6" s="54"/>
      <c r="H6" s="13"/>
    </row>
    <row r="7" spans="1:8" ht="13.5">
      <c r="A7" s="7"/>
      <c r="B7" s="109"/>
      <c r="C7" s="121"/>
      <c r="D7" s="121"/>
      <c r="E7" s="121"/>
      <c r="F7" s="35"/>
      <c r="G7" s="55"/>
      <c r="H7" s="13"/>
    </row>
    <row r="8" spans="1:8" ht="13.5">
      <c r="A8" s="7">
        <v>1</v>
      </c>
      <c r="B8" s="129" t="s">
        <v>81</v>
      </c>
      <c r="C8" s="130"/>
      <c r="D8" s="130"/>
      <c r="E8" s="130"/>
      <c r="F8" s="42"/>
      <c r="G8" s="54"/>
      <c r="H8" s="13"/>
    </row>
    <row r="9" spans="1:8" ht="13.5">
      <c r="A9" s="7"/>
      <c r="B9" s="129" t="s">
        <v>14</v>
      </c>
      <c r="C9" s="131"/>
      <c r="D9" s="131"/>
      <c r="E9" s="132"/>
      <c r="F9" s="43"/>
      <c r="G9" s="54"/>
      <c r="H9" s="13"/>
    </row>
    <row r="10" spans="1:8" ht="13.5">
      <c r="A10" s="8" t="s">
        <v>8</v>
      </c>
      <c r="B10" s="129" t="s">
        <v>15</v>
      </c>
      <c r="C10" s="133"/>
      <c r="D10" s="133"/>
      <c r="E10" s="133"/>
      <c r="F10" s="44">
        <v>5.79</v>
      </c>
      <c r="G10" s="54">
        <f>F10*F4</f>
        <v>10778.085000000001</v>
      </c>
      <c r="H10" s="13"/>
    </row>
    <row r="11" spans="1:8" ht="13.5">
      <c r="A11" s="7" t="s">
        <v>88</v>
      </c>
      <c r="B11" s="129" t="s">
        <v>29</v>
      </c>
      <c r="C11" s="131"/>
      <c r="D11" s="131"/>
      <c r="E11" s="132"/>
      <c r="F11" s="44">
        <v>3.18</v>
      </c>
      <c r="G11" s="54">
        <f>F11*F4</f>
        <v>5919.570000000001</v>
      </c>
      <c r="H11" s="13"/>
    </row>
    <row r="12" spans="1:8" ht="13.5">
      <c r="A12" s="8" t="s">
        <v>89</v>
      </c>
      <c r="B12" s="134" t="s">
        <v>19</v>
      </c>
      <c r="C12" s="135"/>
      <c r="D12" s="135"/>
      <c r="E12" s="136"/>
      <c r="F12" s="44">
        <v>0.81</v>
      </c>
      <c r="G12" s="54">
        <f>F12*F4</f>
        <v>1507.815</v>
      </c>
      <c r="H12" s="12"/>
    </row>
    <row r="13" spans="1:8" ht="13.5">
      <c r="A13" s="8" t="s">
        <v>18</v>
      </c>
      <c r="B13" s="129" t="s">
        <v>21</v>
      </c>
      <c r="C13" s="131"/>
      <c r="D13" s="131"/>
      <c r="E13" s="132"/>
      <c r="F13" s="44">
        <v>0.13</v>
      </c>
      <c r="G13" s="54">
        <f>F13*F4</f>
        <v>241.995</v>
      </c>
      <c r="H13" s="13"/>
    </row>
    <row r="14" spans="1:8" ht="13.5">
      <c r="A14" s="8" t="s">
        <v>20</v>
      </c>
      <c r="B14" s="129" t="s">
        <v>30</v>
      </c>
      <c r="C14" s="131"/>
      <c r="D14" s="131"/>
      <c r="E14" s="132"/>
      <c r="F14" s="43">
        <v>0.2</v>
      </c>
      <c r="G14" s="54">
        <f>F14*F4</f>
        <v>372.3</v>
      </c>
      <c r="H14" s="13"/>
    </row>
    <row r="15" spans="1:8" ht="13.5">
      <c r="A15" s="8" t="s">
        <v>22</v>
      </c>
      <c r="B15" s="129" t="s">
        <v>87</v>
      </c>
      <c r="C15" s="131"/>
      <c r="D15" s="131"/>
      <c r="E15" s="132"/>
      <c r="F15" s="43">
        <v>0.4</v>
      </c>
      <c r="G15" s="54">
        <f>F15*F4</f>
        <v>744.6</v>
      </c>
      <c r="H15" s="13"/>
    </row>
    <row r="16" spans="1:8" ht="13.5">
      <c r="A16" s="8" t="s">
        <v>31</v>
      </c>
      <c r="B16" s="129" t="s">
        <v>24</v>
      </c>
      <c r="C16" s="131"/>
      <c r="D16" s="131"/>
      <c r="E16" s="132"/>
      <c r="F16" s="43">
        <v>0.18</v>
      </c>
      <c r="G16" s="54">
        <f>F16*F4</f>
        <v>335.07</v>
      </c>
      <c r="H16" s="14"/>
    </row>
    <row r="17" spans="1:8" ht="13.5">
      <c r="A17" s="7" t="s">
        <v>32</v>
      </c>
      <c r="B17" s="129" t="s">
        <v>27</v>
      </c>
      <c r="C17" s="131"/>
      <c r="D17" s="131"/>
      <c r="E17" s="132"/>
      <c r="F17" s="44">
        <v>3.56</v>
      </c>
      <c r="G17" s="54">
        <f>F17*F4</f>
        <v>6626.9400000000005</v>
      </c>
      <c r="H17" s="12"/>
    </row>
    <row r="18" spans="1:8" ht="13.5">
      <c r="A18" s="7" t="s">
        <v>33</v>
      </c>
      <c r="B18" s="129" t="s">
        <v>28</v>
      </c>
      <c r="C18" s="131"/>
      <c r="D18" s="131"/>
      <c r="E18" s="132"/>
      <c r="F18" s="44"/>
      <c r="G18" s="54"/>
      <c r="H18" s="12"/>
    </row>
    <row r="19" spans="1:8" ht="13.5">
      <c r="A19" s="8" t="s">
        <v>34</v>
      </c>
      <c r="B19" s="109" t="s">
        <v>84</v>
      </c>
      <c r="C19" s="110"/>
      <c r="D19" s="110"/>
      <c r="E19" s="111"/>
      <c r="F19" s="45"/>
      <c r="G19" s="56"/>
      <c r="H19" s="12"/>
    </row>
    <row r="20" spans="1:8" ht="13.5">
      <c r="A20" s="7"/>
      <c r="B20" s="112" t="s">
        <v>3</v>
      </c>
      <c r="C20" s="113"/>
      <c r="D20" s="113"/>
      <c r="E20" s="114"/>
      <c r="F20" s="46">
        <f>SUM(F8:F19)</f>
        <v>14.250000000000002</v>
      </c>
      <c r="G20" s="57">
        <f>F20*F4</f>
        <v>26526.375000000004</v>
      </c>
      <c r="H20" s="12"/>
    </row>
    <row r="21" spans="1:8" ht="13.5">
      <c r="A21" s="7"/>
      <c r="B21" s="109"/>
      <c r="C21" s="110"/>
      <c r="D21" s="110"/>
      <c r="E21" s="111"/>
      <c r="F21" s="45"/>
      <c r="G21" s="56"/>
      <c r="H21" s="12"/>
    </row>
    <row r="22" spans="1:8" ht="13.5">
      <c r="A22" s="9">
        <v>2</v>
      </c>
      <c r="B22" s="109" t="s">
        <v>38</v>
      </c>
      <c r="C22" s="121"/>
      <c r="D22" s="121"/>
      <c r="E22" s="121"/>
      <c r="F22" s="39">
        <v>5.08</v>
      </c>
      <c r="G22" s="56">
        <f>F22*F4</f>
        <v>9456.42</v>
      </c>
      <c r="H22" s="15"/>
    </row>
    <row r="23" spans="1:8" ht="13.5">
      <c r="A23" s="9"/>
      <c r="B23" s="109"/>
      <c r="C23" s="110"/>
      <c r="D23" s="110"/>
      <c r="E23" s="111"/>
      <c r="F23" s="46"/>
      <c r="G23" s="56"/>
      <c r="H23" s="15"/>
    </row>
    <row r="24" spans="1:8" ht="13.5">
      <c r="A24" s="9"/>
      <c r="B24" s="109"/>
      <c r="C24" s="110"/>
      <c r="D24" s="110"/>
      <c r="E24" s="111"/>
      <c r="F24" s="46"/>
      <c r="G24" s="57"/>
      <c r="H24" s="15"/>
    </row>
    <row r="25" spans="1:8" ht="13.5">
      <c r="A25" s="9"/>
      <c r="B25" s="112" t="s">
        <v>3</v>
      </c>
      <c r="C25" s="113"/>
      <c r="D25" s="113"/>
      <c r="E25" s="114"/>
      <c r="F25" s="46">
        <f>SUM(F22:F24)</f>
        <v>5.08</v>
      </c>
      <c r="G25" s="57">
        <f>SUM(G22:G24)</f>
        <v>9456.42</v>
      </c>
      <c r="H25" s="15"/>
    </row>
    <row r="26" spans="1:8" ht="13.5">
      <c r="A26" s="9"/>
      <c r="B26" s="109"/>
      <c r="C26" s="110"/>
      <c r="D26" s="110"/>
      <c r="E26" s="111"/>
      <c r="F26" s="46"/>
      <c r="G26" s="57"/>
      <c r="H26" s="15"/>
    </row>
    <row r="27" spans="1:8" ht="13.5">
      <c r="A27" s="9"/>
      <c r="B27" s="109"/>
      <c r="C27" s="110"/>
      <c r="D27" s="110"/>
      <c r="E27" s="111"/>
      <c r="F27" s="45"/>
      <c r="G27" s="57"/>
      <c r="H27" s="16"/>
    </row>
    <row r="28" spans="1:8" ht="13.5">
      <c r="A28" s="9">
        <v>3</v>
      </c>
      <c r="B28" s="109" t="s">
        <v>56</v>
      </c>
      <c r="C28" s="110"/>
      <c r="D28" s="110"/>
      <c r="E28" s="111"/>
      <c r="F28" s="45"/>
      <c r="G28" s="56"/>
      <c r="H28" s="68" t="s">
        <v>80</v>
      </c>
    </row>
    <row r="29" spans="1:8" ht="13.5">
      <c r="A29" s="9"/>
      <c r="B29" s="109"/>
      <c r="C29" s="110"/>
      <c r="D29" s="110"/>
      <c r="E29" s="111"/>
      <c r="F29" s="45"/>
      <c r="G29" s="56"/>
      <c r="H29" s="22"/>
    </row>
    <row r="30" spans="1:8" ht="13.5">
      <c r="A30" s="9" t="s">
        <v>48</v>
      </c>
      <c r="B30" s="70" t="s">
        <v>57</v>
      </c>
      <c r="C30" s="71"/>
      <c r="D30" s="71"/>
      <c r="E30" s="72"/>
      <c r="F30" s="78">
        <v>1351.25</v>
      </c>
      <c r="G30" s="56"/>
      <c r="H30" s="22"/>
    </row>
    <row r="31" spans="1:8" ht="13.5">
      <c r="A31" s="80" t="s">
        <v>49</v>
      </c>
      <c r="B31" s="70" t="s">
        <v>58</v>
      </c>
      <c r="C31" s="71"/>
      <c r="D31" s="71"/>
      <c r="E31" s="72"/>
      <c r="F31" s="78">
        <v>99.35</v>
      </c>
      <c r="G31" s="56"/>
      <c r="H31" s="22"/>
    </row>
    <row r="32" spans="1:8" ht="13.5">
      <c r="A32" s="9" t="s">
        <v>50</v>
      </c>
      <c r="B32" s="70" t="s">
        <v>59</v>
      </c>
      <c r="C32" s="71"/>
      <c r="D32" s="71"/>
      <c r="E32" s="72"/>
      <c r="F32" s="78">
        <v>23.1</v>
      </c>
      <c r="G32" s="56"/>
      <c r="H32" s="22"/>
    </row>
    <row r="33" spans="1:8" ht="13.5">
      <c r="A33" s="9" t="s">
        <v>51</v>
      </c>
      <c r="B33" s="70" t="s">
        <v>60</v>
      </c>
      <c r="C33" s="71"/>
      <c r="D33" s="71"/>
      <c r="E33" s="72"/>
      <c r="F33" s="78">
        <v>26.86</v>
      </c>
      <c r="G33" s="56"/>
      <c r="H33" s="22"/>
    </row>
    <row r="34" spans="1:8" ht="13.5">
      <c r="A34" s="9" t="s">
        <v>52</v>
      </c>
      <c r="B34" s="70" t="s">
        <v>61</v>
      </c>
      <c r="C34" s="71"/>
      <c r="D34" s="71"/>
      <c r="E34" s="72"/>
      <c r="F34" s="78">
        <v>2.39</v>
      </c>
      <c r="G34" s="56"/>
      <c r="H34" s="22"/>
    </row>
    <row r="35" spans="1:8" ht="13.5">
      <c r="A35" s="9" t="s">
        <v>53</v>
      </c>
      <c r="B35" s="70" t="s">
        <v>62</v>
      </c>
      <c r="C35" s="71"/>
      <c r="D35" s="71"/>
      <c r="E35" s="72"/>
      <c r="F35" s="78">
        <v>1.44</v>
      </c>
      <c r="G35" s="56"/>
      <c r="H35" s="22"/>
    </row>
    <row r="36" spans="1:8" ht="13.5">
      <c r="A36" s="9" t="s">
        <v>54</v>
      </c>
      <c r="B36" s="70" t="s">
        <v>63</v>
      </c>
      <c r="C36" s="71"/>
      <c r="D36" s="71"/>
      <c r="E36" s="72"/>
      <c r="F36" s="78">
        <v>99.35</v>
      </c>
      <c r="G36" s="56"/>
      <c r="H36" s="22"/>
    </row>
    <row r="37" spans="1:8" ht="13.5">
      <c r="A37" s="9" t="s">
        <v>55</v>
      </c>
      <c r="B37" s="109" t="s">
        <v>64</v>
      </c>
      <c r="C37" s="110"/>
      <c r="D37" s="110"/>
      <c r="E37" s="111"/>
      <c r="F37" s="39">
        <v>23.1</v>
      </c>
      <c r="G37" s="56"/>
      <c r="H37" s="17"/>
    </row>
    <row r="38" spans="1:8" ht="13.5">
      <c r="A38" s="9"/>
      <c r="B38" s="109"/>
      <c r="C38" s="110"/>
      <c r="D38" s="110"/>
      <c r="E38" s="111"/>
      <c r="F38" s="45"/>
      <c r="G38" s="56"/>
      <c r="H38" s="17"/>
    </row>
    <row r="39" spans="1:8" ht="13.5">
      <c r="A39" s="9"/>
      <c r="B39" s="112" t="s">
        <v>3</v>
      </c>
      <c r="C39" s="113"/>
      <c r="D39" s="113"/>
      <c r="E39" s="114"/>
      <c r="F39" s="45">
        <f>SUM(F30:F38)</f>
        <v>1626.8399999999997</v>
      </c>
      <c r="G39" s="57"/>
      <c r="H39" s="17"/>
    </row>
    <row r="40" spans="1:8" ht="13.5">
      <c r="A40" s="9"/>
      <c r="B40" s="73"/>
      <c r="C40" s="74"/>
      <c r="D40" s="74"/>
      <c r="E40" s="75"/>
      <c r="F40" s="45"/>
      <c r="G40" s="57"/>
      <c r="H40" s="17"/>
    </row>
    <row r="41" spans="1:8" ht="13.5">
      <c r="A41" s="9">
        <v>4</v>
      </c>
      <c r="B41" s="109" t="s">
        <v>73</v>
      </c>
      <c r="C41" s="121"/>
      <c r="D41" s="121"/>
      <c r="E41" s="122"/>
      <c r="F41" s="78">
        <v>0.18</v>
      </c>
      <c r="G41" s="56">
        <f>F41*F4</f>
        <v>335.07</v>
      </c>
      <c r="H41" s="17"/>
    </row>
    <row r="42" spans="1:8" ht="13.5">
      <c r="A42" s="9"/>
      <c r="B42" s="109"/>
      <c r="C42" s="110"/>
      <c r="D42" s="110"/>
      <c r="E42" s="111"/>
      <c r="F42" s="45"/>
      <c r="G42" s="56"/>
      <c r="H42" s="17"/>
    </row>
    <row r="43" spans="1:8" ht="13.5">
      <c r="A43" s="9"/>
      <c r="B43" s="112" t="s">
        <v>3</v>
      </c>
      <c r="C43" s="113"/>
      <c r="D43" s="113"/>
      <c r="E43" s="114"/>
      <c r="F43" s="45">
        <f>SUM(F41:F42)</f>
        <v>0.18</v>
      </c>
      <c r="G43" s="57">
        <f>SUM(G41:G42)</f>
        <v>335.07</v>
      </c>
      <c r="H43" s="17"/>
    </row>
    <row r="44" spans="1:8" ht="13.5">
      <c r="A44" s="9"/>
      <c r="B44" s="73"/>
      <c r="C44" s="74"/>
      <c r="D44" s="74"/>
      <c r="E44" s="75"/>
      <c r="F44" s="45"/>
      <c r="G44" s="57"/>
      <c r="H44" s="17"/>
    </row>
    <row r="45" spans="1:8" ht="13.5">
      <c r="A45" s="9">
        <v>5</v>
      </c>
      <c r="B45" s="109" t="s">
        <v>74</v>
      </c>
      <c r="C45" s="110"/>
      <c r="D45" s="110"/>
      <c r="E45" s="111"/>
      <c r="F45" s="45"/>
      <c r="G45" s="57"/>
      <c r="H45" s="17"/>
    </row>
    <row r="46" spans="1:8" ht="13.5">
      <c r="A46" s="9"/>
      <c r="B46" s="112"/>
      <c r="C46" s="113"/>
      <c r="D46" s="113"/>
      <c r="E46" s="114"/>
      <c r="F46" s="45"/>
      <c r="G46" s="57"/>
      <c r="H46" s="17"/>
    </row>
    <row r="47" spans="1:8" ht="13.5">
      <c r="A47" s="26" t="s">
        <v>90</v>
      </c>
      <c r="B47" s="106" t="s">
        <v>77</v>
      </c>
      <c r="C47" s="107"/>
      <c r="D47" s="107"/>
      <c r="E47" s="108"/>
      <c r="F47" s="81" t="s">
        <v>92</v>
      </c>
      <c r="G47" s="69"/>
      <c r="H47" s="16"/>
    </row>
    <row r="48" spans="1:8" ht="13.5">
      <c r="A48" s="26"/>
      <c r="B48" s="109"/>
      <c r="C48" s="110"/>
      <c r="D48" s="110"/>
      <c r="E48" s="111"/>
      <c r="F48" s="46"/>
      <c r="G48" s="56"/>
      <c r="H48" s="16"/>
    </row>
    <row r="49" spans="1:8" ht="13.5">
      <c r="A49" s="9"/>
      <c r="B49" s="112" t="s">
        <v>3</v>
      </c>
      <c r="C49" s="113"/>
      <c r="D49" s="113"/>
      <c r="E49" s="114"/>
      <c r="F49" s="46" t="s">
        <v>92</v>
      </c>
      <c r="G49" s="57">
        <f>SUM(G47:G48)</f>
        <v>0</v>
      </c>
      <c r="H49" s="16"/>
    </row>
    <row r="50" spans="1:8" ht="13.5">
      <c r="A50" s="9"/>
      <c r="B50" s="109"/>
      <c r="C50" s="110"/>
      <c r="D50" s="110"/>
      <c r="E50" s="111"/>
      <c r="F50" s="78"/>
      <c r="G50" s="57"/>
      <c r="H50" s="17"/>
    </row>
    <row r="51" spans="1:8" ht="13.5">
      <c r="A51" s="5"/>
      <c r="B51" s="117" t="s">
        <v>11</v>
      </c>
      <c r="C51" s="118"/>
      <c r="D51" s="118"/>
      <c r="E51" s="119"/>
      <c r="F51" s="58">
        <f>F20+F25+F39+F43</f>
        <v>1646.3499999999997</v>
      </c>
      <c r="G51" s="58">
        <f>G20+G25+G39+G43+G49</f>
        <v>36317.865000000005</v>
      </c>
      <c r="H51" s="18"/>
    </row>
    <row r="52" spans="1:8" ht="13.5">
      <c r="A52" s="6"/>
      <c r="B52" s="120"/>
      <c r="C52" s="120"/>
      <c r="D52" s="120"/>
      <c r="E52" s="120"/>
      <c r="F52" s="47"/>
      <c r="G52" s="52"/>
      <c r="H52" s="19"/>
    </row>
    <row r="53" spans="1:8" ht="13.5">
      <c r="A53" s="4"/>
      <c r="B53" s="115" t="s">
        <v>79</v>
      </c>
      <c r="C53" s="116"/>
      <c r="D53" s="116"/>
      <c r="E53" s="116"/>
      <c r="F53" s="48" t="s">
        <v>78</v>
      </c>
      <c r="G53" s="53"/>
      <c r="H53" s="20"/>
    </row>
    <row r="54" spans="1:8" ht="13.5">
      <c r="A54" s="4"/>
      <c r="B54" s="76"/>
      <c r="C54" s="77"/>
      <c r="D54" s="77"/>
      <c r="E54" s="77"/>
      <c r="F54" s="48"/>
      <c r="G54" s="49"/>
      <c r="H54" s="20"/>
    </row>
    <row r="55" spans="1:8" ht="13.5">
      <c r="A55" s="4"/>
      <c r="B55" s="76"/>
      <c r="C55" s="77"/>
      <c r="D55" s="77"/>
      <c r="E55" s="77"/>
      <c r="F55" s="48"/>
      <c r="G55" s="49"/>
      <c r="H55" s="20"/>
    </row>
    <row r="56" spans="1:8" ht="13.5">
      <c r="A56" s="4"/>
      <c r="B56" s="11"/>
      <c r="C56" s="11"/>
      <c r="D56" s="11"/>
      <c r="E56" s="11"/>
      <c r="F56" s="49"/>
      <c r="G56" s="49"/>
      <c r="H56" s="21"/>
    </row>
    <row r="57" spans="1:8" ht="13.5">
      <c r="A57" s="27" t="s">
        <v>119</v>
      </c>
      <c r="B57" s="11"/>
      <c r="C57" s="11"/>
      <c r="D57" s="11"/>
      <c r="E57" s="11"/>
      <c r="F57" s="49"/>
      <c r="G57" s="49"/>
      <c r="H57" s="21"/>
    </row>
    <row r="58" spans="1:8" ht="13.5">
      <c r="A58" s="25" t="s">
        <v>120</v>
      </c>
      <c r="B58" s="11"/>
      <c r="D58" s="11"/>
      <c r="E58" s="11"/>
      <c r="F58" s="50"/>
      <c r="G58" s="49"/>
      <c r="H58" s="23"/>
    </row>
    <row r="59" spans="1:8" ht="13.5">
      <c r="A59" s="4"/>
      <c r="B59" s="11"/>
      <c r="C59" s="11"/>
      <c r="D59" s="11"/>
      <c r="E59" s="11"/>
      <c r="F59" s="50"/>
      <c r="G59" s="50"/>
      <c r="H59" s="23"/>
    </row>
    <row r="60" spans="1:8" ht="13.5">
      <c r="A60" s="4"/>
      <c r="B60" s="11"/>
      <c r="C60" s="11"/>
      <c r="D60" s="11"/>
      <c r="E60" s="11"/>
      <c r="F60" s="50"/>
      <c r="G60" s="50"/>
      <c r="H60" s="23"/>
    </row>
  </sheetData>
  <sheetProtection/>
  <mergeCells count="47">
    <mergeCell ref="B2:E2"/>
    <mergeCell ref="F2:G2"/>
    <mergeCell ref="H2:H5"/>
    <mergeCell ref="B3:E3"/>
    <mergeCell ref="F3:G3"/>
    <mergeCell ref="B4:E4"/>
    <mergeCell ref="F4:G4"/>
    <mergeCell ref="B5:E5"/>
    <mergeCell ref="B6:E6"/>
    <mergeCell ref="B7:E7"/>
    <mergeCell ref="B8:E8"/>
    <mergeCell ref="B9:E9"/>
    <mergeCell ref="B10:E10"/>
    <mergeCell ref="B17:E17"/>
    <mergeCell ref="B29:E29"/>
    <mergeCell ref="B18:E18"/>
    <mergeCell ref="B19:E19"/>
    <mergeCell ref="B20:E20"/>
    <mergeCell ref="B11:E11"/>
    <mergeCell ref="B12:E12"/>
    <mergeCell ref="B13:E13"/>
    <mergeCell ref="B14:E14"/>
    <mergeCell ref="B15:E15"/>
    <mergeCell ref="B16:E16"/>
    <mergeCell ref="B27:E27"/>
    <mergeCell ref="B28:E28"/>
    <mergeCell ref="B21:E21"/>
    <mergeCell ref="B22:E22"/>
    <mergeCell ref="B23:E23"/>
    <mergeCell ref="B24:E24"/>
    <mergeCell ref="B25:E25"/>
    <mergeCell ref="B26:E26"/>
    <mergeCell ref="B53:E53"/>
    <mergeCell ref="B43:E43"/>
    <mergeCell ref="B45:E45"/>
    <mergeCell ref="B46:E46"/>
    <mergeCell ref="B47:E47"/>
    <mergeCell ref="B48:E48"/>
    <mergeCell ref="B49:E49"/>
    <mergeCell ref="B50:E50"/>
    <mergeCell ref="B51:E51"/>
    <mergeCell ref="B52:E52"/>
    <mergeCell ref="B37:E37"/>
    <mergeCell ref="B38:E38"/>
    <mergeCell ref="B39:E39"/>
    <mergeCell ref="B41:E41"/>
    <mergeCell ref="B42:E42"/>
  </mergeCells>
  <printOptions/>
  <pageMargins left="0.19" right="0.19" top="0.33" bottom="0.3" header="0.26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53">
      <selection activeCell="A74" sqref="A74:IV74"/>
    </sheetView>
  </sheetViews>
  <sheetFormatPr defaultColWidth="8.8515625" defaultRowHeight="15"/>
  <cols>
    <col min="1" max="1" width="6.00390625" style="0" customWidth="1"/>
    <col min="2" max="4" width="8.8515625" style="0" customWidth="1"/>
    <col min="5" max="5" width="22.421875" style="0" customWidth="1"/>
    <col min="6" max="6" width="12.00390625" style="0" customWidth="1"/>
    <col min="7" max="7" width="15.421875" style="0" customWidth="1"/>
    <col min="8" max="8" width="14.00390625" style="0" customWidth="1"/>
  </cols>
  <sheetData>
    <row r="1" spans="1:8" ht="15">
      <c r="A1" s="40" t="s">
        <v>118</v>
      </c>
      <c r="B1" s="40"/>
      <c r="C1" s="40"/>
      <c r="D1" s="40"/>
      <c r="E1" s="40"/>
      <c r="F1" s="41"/>
      <c r="G1" s="41"/>
      <c r="H1" s="24"/>
    </row>
    <row r="2" spans="1:9" ht="13.5">
      <c r="A2" s="3" t="s">
        <v>2</v>
      </c>
      <c r="B2" s="137" t="s">
        <v>5</v>
      </c>
      <c r="C2" s="138"/>
      <c r="D2" s="138"/>
      <c r="E2" s="139"/>
      <c r="F2" s="137" t="s">
        <v>0</v>
      </c>
      <c r="G2" s="140"/>
      <c r="H2" s="141" t="s">
        <v>6</v>
      </c>
      <c r="I2">
        <v>12</v>
      </c>
    </row>
    <row r="3" spans="1:8" ht="13.5">
      <c r="A3" s="1"/>
      <c r="B3" s="144" t="s">
        <v>93</v>
      </c>
      <c r="C3" s="145"/>
      <c r="D3" s="145"/>
      <c r="E3" s="146"/>
      <c r="F3" s="137" t="s">
        <v>85</v>
      </c>
      <c r="G3" s="147"/>
      <c r="H3" s="142"/>
    </row>
    <row r="4" spans="1:8" ht="13.5">
      <c r="A4" s="1"/>
      <c r="B4" s="144"/>
      <c r="C4" s="145"/>
      <c r="D4" s="145"/>
      <c r="E4" s="146"/>
      <c r="F4" s="148">
        <v>26866.65</v>
      </c>
      <c r="G4" s="149"/>
      <c r="H4" s="142"/>
    </row>
    <row r="5" spans="1:8" ht="13.5">
      <c r="A5" s="2"/>
      <c r="B5" s="137"/>
      <c r="C5" s="138"/>
      <c r="D5" s="138"/>
      <c r="E5" s="138"/>
      <c r="F5" s="10" t="s">
        <v>1</v>
      </c>
      <c r="G5" s="96" t="s">
        <v>4</v>
      </c>
      <c r="H5" s="143"/>
    </row>
    <row r="6" spans="1:8" ht="13.5">
      <c r="A6" s="7"/>
      <c r="B6" s="126"/>
      <c r="C6" s="127"/>
      <c r="D6" s="127"/>
      <c r="E6" s="128"/>
      <c r="F6" s="35"/>
      <c r="G6" s="54"/>
      <c r="H6" s="13"/>
    </row>
    <row r="7" spans="1:8" ht="13.5">
      <c r="A7" s="7"/>
      <c r="B7" s="109"/>
      <c r="C7" s="121"/>
      <c r="D7" s="121"/>
      <c r="E7" s="121"/>
      <c r="F7" s="35"/>
      <c r="G7" s="55"/>
      <c r="H7" s="13"/>
    </row>
    <row r="8" spans="1:8" ht="13.5">
      <c r="A8" s="7">
        <v>1</v>
      </c>
      <c r="B8" s="129" t="s">
        <v>81</v>
      </c>
      <c r="C8" s="130"/>
      <c r="D8" s="130"/>
      <c r="E8" s="130"/>
      <c r="F8" s="42">
        <v>15.27</v>
      </c>
      <c r="G8" s="54">
        <f>F8*F4*12</f>
        <v>4923044.946</v>
      </c>
      <c r="H8" s="13"/>
    </row>
    <row r="9" spans="1:8" ht="13.5">
      <c r="A9" s="7"/>
      <c r="B9" s="129" t="s">
        <v>14</v>
      </c>
      <c r="C9" s="131"/>
      <c r="D9" s="131"/>
      <c r="E9" s="132"/>
      <c r="F9" s="43"/>
      <c r="G9" s="54"/>
      <c r="H9" s="13"/>
    </row>
    <row r="10" spans="1:8" ht="13.5">
      <c r="A10" s="8" t="s">
        <v>8</v>
      </c>
      <c r="B10" s="129" t="s">
        <v>15</v>
      </c>
      <c r="C10" s="133"/>
      <c r="D10" s="133"/>
      <c r="E10" s="133"/>
      <c r="F10" s="44">
        <v>4.46</v>
      </c>
      <c r="G10" s="54">
        <f>F10*F4*12</f>
        <v>1437903.108</v>
      </c>
      <c r="H10" s="13"/>
    </row>
    <row r="11" spans="1:8" ht="13.5">
      <c r="A11" s="7" t="s">
        <v>16</v>
      </c>
      <c r="B11" s="129" t="s">
        <v>7</v>
      </c>
      <c r="C11" s="131"/>
      <c r="D11" s="131"/>
      <c r="E11" s="132"/>
      <c r="F11" s="44">
        <v>1.45</v>
      </c>
      <c r="G11" s="54">
        <f>F11*F4*12</f>
        <v>467479.71</v>
      </c>
      <c r="H11" s="13"/>
    </row>
    <row r="12" spans="1:8" ht="13.5">
      <c r="A12" s="7" t="s">
        <v>17</v>
      </c>
      <c r="B12" s="129" t="s">
        <v>29</v>
      </c>
      <c r="C12" s="131"/>
      <c r="D12" s="131"/>
      <c r="E12" s="132"/>
      <c r="F12" s="44">
        <v>1.29</v>
      </c>
      <c r="G12" s="54">
        <f>F12*F4*12</f>
        <v>415895.7420000001</v>
      </c>
      <c r="H12" s="13"/>
    </row>
    <row r="13" spans="1:8" ht="13.5">
      <c r="A13" s="8" t="s">
        <v>18</v>
      </c>
      <c r="B13" s="134" t="s">
        <v>94</v>
      </c>
      <c r="C13" s="135"/>
      <c r="D13" s="135"/>
      <c r="E13" s="136"/>
      <c r="F13" s="44">
        <v>0.81</v>
      </c>
      <c r="G13" s="54">
        <f>F13*F4*12</f>
        <v>261143.83800000005</v>
      </c>
      <c r="H13" s="12"/>
    </row>
    <row r="14" spans="1:8" ht="13.5">
      <c r="A14" s="8" t="s">
        <v>20</v>
      </c>
      <c r="B14" s="129" t="s">
        <v>21</v>
      </c>
      <c r="C14" s="131"/>
      <c r="D14" s="131"/>
      <c r="E14" s="132"/>
      <c r="F14" s="44">
        <v>0.13</v>
      </c>
      <c r="G14" s="54">
        <f>F14*F4*12</f>
        <v>41911.974</v>
      </c>
      <c r="H14" s="13"/>
    </row>
    <row r="15" spans="1:8" ht="13.5">
      <c r="A15" s="8" t="s">
        <v>22</v>
      </c>
      <c r="B15" s="129" t="s">
        <v>30</v>
      </c>
      <c r="C15" s="131"/>
      <c r="D15" s="131"/>
      <c r="E15" s="132"/>
      <c r="F15" s="44">
        <v>0.2</v>
      </c>
      <c r="G15" s="54">
        <f>F15*F4*12</f>
        <v>64479.96000000001</v>
      </c>
      <c r="H15" s="13"/>
    </row>
    <row r="16" spans="1:8" ht="13.5">
      <c r="A16" s="8" t="s">
        <v>31</v>
      </c>
      <c r="B16" s="129" t="s">
        <v>23</v>
      </c>
      <c r="C16" s="131"/>
      <c r="D16" s="131"/>
      <c r="E16" s="132"/>
      <c r="F16" s="44">
        <v>0.53</v>
      </c>
      <c r="G16" s="54">
        <f>F16*F4*12</f>
        <v>170871.894</v>
      </c>
      <c r="H16" s="13"/>
    </row>
    <row r="17" spans="1:8" ht="13.5">
      <c r="A17" s="8" t="s">
        <v>32</v>
      </c>
      <c r="B17" s="129" t="s">
        <v>24</v>
      </c>
      <c r="C17" s="131"/>
      <c r="D17" s="131"/>
      <c r="E17" s="132"/>
      <c r="F17" s="43">
        <v>0.18</v>
      </c>
      <c r="G17" s="54">
        <f>F17*F4*12</f>
        <v>58031.96400000001</v>
      </c>
      <c r="H17" s="14"/>
    </row>
    <row r="18" spans="1:8" ht="13.5">
      <c r="A18" s="8" t="s">
        <v>33</v>
      </c>
      <c r="B18" s="129" t="s">
        <v>25</v>
      </c>
      <c r="C18" s="131"/>
      <c r="D18" s="131"/>
      <c r="E18" s="132"/>
      <c r="F18" s="43">
        <v>2.25</v>
      </c>
      <c r="G18" s="54">
        <f>F18*F4*12</f>
        <v>725399.55</v>
      </c>
      <c r="H18" s="14"/>
    </row>
    <row r="19" spans="1:8" ht="13.5">
      <c r="A19" s="7" t="s">
        <v>34</v>
      </c>
      <c r="B19" s="129" t="s">
        <v>27</v>
      </c>
      <c r="C19" s="131"/>
      <c r="D19" s="131"/>
      <c r="E19" s="132"/>
      <c r="F19" s="44">
        <v>3.56</v>
      </c>
      <c r="G19" s="54">
        <f>F19*F4*12</f>
        <v>1147743.2880000002</v>
      </c>
      <c r="H19" s="12"/>
    </row>
    <row r="20" spans="1:8" ht="13.5">
      <c r="A20" s="7" t="s">
        <v>35</v>
      </c>
      <c r="B20" s="129" t="s">
        <v>28</v>
      </c>
      <c r="C20" s="131"/>
      <c r="D20" s="131"/>
      <c r="E20" s="132"/>
      <c r="F20" s="44">
        <v>0.41</v>
      </c>
      <c r="G20" s="54">
        <f>F20*F4*12</f>
        <v>132183.918</v>
      </c>
      <c r="H20" s="12"/>
    </row>
    <row r="21" spans="1:8" ht="13.5">
      <c r="A21" s="8" t="s">
        <v>36</v>
      </c>
      <c r="B21" s="109" t="s">
        <v>84</v>
      </c>
      <c r="C21" s="110"/>
      <c r="D21" s="110"/>
      <c r="E21" s="111"/>
      <c r="F21" s="92">
        <v>18.85</v>
      </c>
      <c r="G21" s="56">
        <f>F21*F4*12</f>
        <v>6077236.23</v>
      </c>
      <c r="H21" s="12"/>
    </row>
    <row r="22" spans="1:8" ht="13.5">
      <c r="A22" s="97" t="s">
        <v>37</v>
      </c>
      <c r="B22" s="109" t="s">
        <v>95</v>
      </c>
      <c r="C22" s="121"/>
      <c r="D22" s="121"/>
      <c r="E22" s="122"/>
      <c r="F22" s="92">
        <v>1.33</v>
      </c>
      <c r="G22" s="56">
        <f>F22*F4*12</f>
        <v>428791.73400000005</v>
      </c>
      <c r="H22" s="12"/>
    </row>
    <row r="23" spans="1:8" ht="13.5">
      <c r="A23" s="7"/>
      <c r="B23" s="112" t="s">
        <v>3</v>
      </c>
      <c r="C23" s="113"/>
      <c r="D23" s="113"/>
      <c r="E23" s="114"/>
      <c r="F23" s="46">
        <f>SUM(F8:F22)</f>
        <v>50.72</v>
      </c>
      <c r="G23" s="57">
        <f>SUM(G8:G22)</f>
        <v>16352117.856000002</v>
      </c>
      <c r="H23" s="12"/>
    </row>
    <row r="24" spans="1:8" ht="13.5">
      <c r="A24" s="7"/>
      <c r="B24" s="109"/>
      <c r="C24" s="110"/>
      <c r="D24" s="110"/>
      <c r="E24" s="111"/>
      <c r="F24" s="45"/>
      <c r="G24" s="56"/>
      <c r="H24" s="12"/>
    </row>
    <row r="25" spans="1:8" ht="13.5">
      <c r="A25" s="9">
        <v>2</v>
      </c>
      <c r="B25" s="109" t="s">
        <v>38</v>
      </c>
      <c r="C25" s="121"/>
      <c r="D25" s="121"/>
      <c r="E25" s="121"/>
      <c r="F25" s="39">
        <v>5.08</v>
      </c>
      <c r="G25" s="56">
        <f>F25*F4*12</f>
        <v>1637790.984</v>
      </c>
      <c r="H25" s="15"/>
    </row>
    <row r="26" spans="1:8" ht="13.5">
      <c r="A26" s="9"/>
      <c r="B26" s="109"/>
      <c r="C26" s="110"/>
      <c r="D26" s="110"/>
      <c r="E26" s="111"/>
      <c r="F26" s="46"/>
      <c r="G26" s="56"/>
      <c r="H26" s="15"/>
    </row>
    <row r="27" spans="1:8" ht="13.5">
      <c r="A27" s="9"/>
      <c r="B27" s="109"/>
      <c r="C27" s="110"/>
      <c r="D27" s="110"/>
      <c r="E27" s="111"/>
      <c r="F27" s="46"/>
      <c r="G27" s="57"/>
      <c r="H27" s="15"/>
    </row>
    <row r="28" spans="1:8" ht="13.5">
      <c r="A28" s="9"/>
      <c r="B28" s="112" t="s">
        <v>3</v>
      </c>
      <c r="C28" s="113"/>
      <c r="D28" s="113"/>
      <c r="E28" s="114"/>
      <c r="F28" s="46">
        <f>SUM(F25:F27)</f>
        <v>5.08</v>
      </c>
      <c r="G28" s="57">
        <f>SUM(G25:G27)</f>
        <v>1637790.984</v>
      </c>
      <c r="H28" s="15"/>
    </row>
    <row r="29" spans="1:8" ht="13.5">
      <c r="A29" s="9"/>
      <c r="B29" s="109"/>
      <c r="C29" s="110"/>
      <c r="D29" s="110"/>
      <c r="E29" s="111"/>
      <c r="F29" s="46"/>
      <c r="G29" s="57"/>
      <c r="H29" s="15"/>
    </row>
    <row r="30" spans="1:8" ht="13.5">
      <c r="A30" s="9">
        <v>3</v>
      </c>
      <c r="B30" s="109" t="s">
        <v>39</v>
      </c>
      <c r="C30" s="121"/>
      <c r="D30" s="121"/>
      <c r="E30" s="121"/>
      <c r="F30" s="92">
        <v>5.5</v>
      </c>
      <c r="G30" s="56">
        <f>F30*F4*12</f>
        <v>1773198.9000000001</v>
      </c>
      <c r="H30" s="16"/>
    </row>
    <row r="31" spans="1:8" ht="13.5">
      <c r="A31" s="9"/>
      <c r="B31" s="109" t="s">
        <v>14</v>
      </c>
      <c r="C31" s="110"/>
      <c r="D31" s="110"/>
      <c r="E31" s="111"/>
      <c r="F31" s="45"/>
      <c r="G31" s="57"/>
      <c r="H31" s="16"/>
    </row>
    <row r="32" spans="1:8" ht="13.5">
      <c r="A32" s="9" t="s">
        <v>48</v>
      </c>
      <c r="B32" s="109" t="s">
        <v>44</v>
      </c>
      <c r="C32" s="110"/>
      <c r="D32" s="110"/>
      <c r="E32" s="111"/>
      <c r="F32" s="45"/>
      <c r="G32" s="57"/>
      <c r="H32" s="16"/>
    </row>
    <row r="33" spans="1:8" ht="13.5">
      <c r="A33" s="9" t="s">
        <v>49</v>
      </c>
      <c r="B33" s="109" t="s">
        <v>47</v>
      </c>
      <c r="C33" s="121"/>
      <c r="D33" s="121"/>
      <c r="E33" s="122"/>
      <c r="F33" s="45"/>
      <c r="G33" s="57"/>
      <c r="H33" s="16"/>
    </row>
    <row r="34" spans="1:8" ht="13.5">
      <c r="A34" s="9" t="s">
        <v>50</v>
      </c>
      <c r="B34" s="109" t="s">
        <v>40</v>
      </c>
      <c r="C34" s="110"/>
      <c r="D34" s="110"/>
      <c r="E34" s="111"/>
      <c r="F34" s="45"/>
      <c r="G34" s="57"/>
      <c r="H34" s="16"/>
    </row>
    <row r="35" spans="1:8" ht="13.5">
      <c r="A35" s="9" t="s">
        <v>51</v>
      </c>
      <c r="B35" s="109" t="s">
        <v>42</v>
      </c>
      <c r="C35" s="110"/>
      <c r="D35" s="110"/>
      <c r="E35" s="111"/>
      <c r="F35" s="45"/>
      <c r="G35" s="57"/>
      <c r="H35" s="16"/>
    </row>
    <row r="36" spans="1:8" ht="13.5">
      <c r="A36" s="9" t="s">
        <v>52</v>
      </c>
      <c r="B36" s="109" t="s">
        <v>41</v>
      </c>
      <c r="C36" s="110"/>
      <c r="D36" s="110"/>
      <c r="E36" s="111"/>
      <c r="F36" s="45"/>
      <c r="G36" s="57"/>
      <c r="H36" s="16"/>
    </row>
    <row r="37" spans="1:8" ht="13.5">
      <c r="A37" s="9" t="s">
        <v>53</v>
      </c>
      <c r="B37" s="82" t="s">
        <v>43</v>
      </c>
      <c r="C37" s="83"/>
      <c r="D37" s="83"/>
      <c r="E37" s="84"/>
      <c r="F37" s="45"/>
      <c r="G37" s="57"/>
      <c r="H37" s="16"/>
    </row>
    <row r="38" spans="1:8" ht="13.5">
      <c r="A38" s="9" t="s">
        <v>54</v>
      </c>
      <c r="B38" s="106" t="s">
        <v>45</v>
      </c>
      <c r="C38" s="107"/>
      <c r="D38" s="107"/>
      <c r="E38" s="108"/>
      <c r="F38" s="45"/>
      <c r="G38" s="57"/>
      <c r="H38" s="16"/>
    </row>
    <row r="39" spans="1:8" ht="13.5">
      <c r="A39" s="9" t="s">
        <v>55</v>
      </c>
      <c r="B39" s="109" t="s">
        <v>46</v>
      </c>
      <c r="C39" s="110"/>
      <c r="D39" s="110"/>
      <c r="E39" s="111"/>
      <c r="F39" s="45"/>
      <c r="G39" s="57"/>
      <c r="H39" s="16"/>
    </row>
    <row r="40" spans="1:8" ht="13.5">
      <c r="A40" s="9"/>
      <c r="B40" s="106" t="s">
        <v>96</v>
      </c>
      <c r="C40" s="107"/>
      <c r="D40" s="107"/>
      <c r="E40" s="108"/>
      <c r="F40" s="45"/>
      <c r="G40" s="57"/>
      <c r="H40" s="16"/>
    </row>
    <row r="41" spans="1:8" ht="13.5">
      <c r="A41" s="9"/>
      <c r="B41" s="112" t="s">
        <v>3</v>
      </c>
      <c r="C41" s="113"/>
      <c r="D41" s="113"/>
      <c r="E41" s="114"/>
      <c r="F41" s="45">
        <f>SUM(F30:F40)</f>
        <v>5.5</v>
      </c>
      <c r="G41" s="57">
        <f>SUM(G30:G40)</f>
        <v>1773198.9000000001</v>
      </c>
      <c r="H41" s="16"/>
    </row>
    <row r="42" spans="1:8" ht="13.5">
      <c r="A42" s="9"/>
      <c r="B42" s="109"/>
      <c r="C42" s="110"/>
      <c r="D42" s="110"/>
      <c r="E42" s="111"/>
      <c r="F42" s="45"/>
      <c r="G42" s="57"/>
      <c r="H42" s="16"/>
    </row>
    <row r="43" spans="1:8" ht="13.5">
      <c r="A43" s="9">
        <v>4</v>
      </c>
      <c r="B43" s="109" t="s">
        <v>97</v>
      </c>
      <c r="C43" s="110"/>
      <c r="D43" s="110"/>
      <c r="E43" s="111"/>
      <c r="F43" s="45"/>
      <c r="G43" s="56"/>
      <c r="H43" s="68"/>
    </row>
    <row r="44" spans="1:8" ht="13.5">
      <c r="A44" s="9"/>
      <c r="B44" s="109"/>
      <c r="C44" s="110"/>
      <c r="D44" s="110"/>
      <c r="E44" s="111"/>
      <c r="F44" s="45"/>
      <c r="G44" s="56"/>
      <c r="H44" s="22"/>
    </row>
    <row r="45" spans="1:8" ht="13.5">
      <c r="A45" s="9" t="s">
        <v>65</v>
      </c>
      <c r="B45" s="82" t="s">
        <v>57</v>
      </c>
      <c r="C45" s="83"/>
      <c r="D45" s="83"/>
      <c r="E45" s="84"/>
      <c r="F45" s="92">
        <v>1351.25</v>
      </c>
      <c r="G45" s="56"/>
      <c r="H45" s="22"/>
    </row>
    <row r="46" spans="1:8" ht="13.5">
      <c r="A46" s="9" t="s">
        <v>66</v>
      </c>
      <c r="B46" s="82" t="s">
        <v>58</v>
      </c>
      <c r="C46" s="83"/>
      <c r="D46" s="83"/>
      <c r="E46" s="84"/>
      <c r="F46" s="92">
        <v>81.08</v>
      </c>
      <c r="G46" s="56"/>
      <c r="H46" s="22"/>
    </row>
    <row r="47" spans="1:8" ht="13.5">
      <c r="A47" s="9" t="s">
        <v>67</v>
      </c>
      <c r="B47" s="82" t="s">
        <v>59</v>
      </c>
      <c r="C47" s="83"/>
      <c r="D47" s="83"/>
      <c r="E47" s="84"/>
      <c r="F47" s="92">
        <v>20.38</v>
      </c>
      <c r="G47" s="56"/>
      <c r="H47" s="22"/>
    </row>
    <row r="48" spans="1:8" ht="13.5">
      <c r="A48" s="9" t="s">
        <v>68</v>
      </c>
      <c r="B48" s="82" t="s">
        <v>60</v>
      </c>
      <c r="C48" s="83"/>
      <c r="D48" s="83"/>
      <c r="E48" s="84"/>
      <c r="F48" s="92">
        <v>20.38</v>
      </c>
      <c r="G48" s="56"/>
      <c r="H48" s="22"/>
    </row>
    <row r="49" spans="1:8" ht="13.5">
      <c r="A49" s="9" t="s">
        <v>69</v>
      </c>
      <c r="B49" s="82" t="s">
        <v>61</v>
      </c>
      <c r="C49" s="83"/>
      <c r="D49" s="83"/>
      <c r="E49" s="84"/>
      <c r="F49" s="92">
        <v>2.39</v>
      </c>
      <c r="G49" s="56"/>
      <c r="H49" s="22"/>
    </row>
    <row r="50" spans="1:8" ht="13.5">
      <c r="A50" s="9" t="s">
        <v>70</v>
      </c>
      <c r="B50" s="82" t="s">
        <v>62</v>
      </c>
      <c r="C50" s="83"/>
      <c r="D50" s="83"/>
      <c r="E50" s="84"/>
      <c r="F50" s="92">
        <v>1.44</v>
      </c>
      <c r="G50" s="56"/>
      <c r="H50" s="22"/>
    </row>
    <row r="51" spans="1:8" ht="13.5">
      <c r="A51" s="9" t="s">
        <v>71</v>
      </c>
      <c r="B51" s="82" t="s">
        <v>63</v>
      </c>
      <c r="C51" s="83"/>
      <c r="D51" s="83"/>
      <c r="E51" s="84"/>
      <c r="F51" s="92">
        <v>81.08</v>
      </c>
      <c r="G51" s="56"/>
      <c r="H51" s="22"/>
    </row>
    <row r="52" spans="1:8" ht="13.5">
      <c r="A52" s="9" t="s">
        <v>72</v>
      </c>
      <c r="B52" s="109" t="s">
        <v>64</v>
      </c>
      <c r="C52" s="110"/>
      <c r="D52" s="110"/>
      <c r="E52" s="111"/>
      <c r="F52" s="92">
        <v>20.38</v>
      </c>
      <c r="G52" s="56"/>
      <c r="H52" s="17"/>
    </row>
    <row r="53" spans="1:8" ht="13.5">
      <c r="A53" s="9"/>
      <c r="B53" s="85"/>
      <c r="C53" s="86"/>
      <c r="D53" s="86"/>
      <c r="E53" s="87"/>
      <c r="F53" s="45"/>
      <c r="G53" s="57"/>
      <c r="H53" s="17"/>
    </row>
    <row r="54" spans="1:8" ht="13.5">
      <c r="A54" s="9">
        <v>5</v>
      </c>
      <c r="B54" s="109" t="s">
        <v>73</v>
      </c>
      <c r="C54" s="121"/>
      <c r="D54" s="121"/>
      <c r="E54" s="122"/>
      <c r="F54" s="92">
        <v>0.18</v>
      </c>
      <c r="G54" s="56">
        <f>F54*F4*12</f>
        <v>58031.96400000001</v>
      </c>
      <c r="H54" s="17"/>
    </row>
    <row r="55" spans="1:8" ht="13.5">
      <c r="A55" s="9"/>
      <c r="B55" s="109"/>
      <c r="C55" s="110"/>
      <c r="D55" s="110"/>
      <c r="E55" s="111"/>
      <c r="F55" s="45"/>
      <c r="G55" s="56"/>
      <c r="H55" s="17"/>
    </row>
    <row r="56" spans="1:8" ht="13.5">
      <c r="A56" s="9"/>
      <c r="B56" s="112" t="s">
        <v>3</v>
      </c>
      <c r="C56" s="113"/>
      <c r="D56" s="113"/>
      <c r="E56" s="114"/>
      <c r="F56" s="45">
        <f>SUM(F54:F55)</f>
        <v>0.18</v>
      </c>
      <c r="G56" s="57">
        <f>SUM(G54:G55)</f>
        <v>58031.96400000001</v>
      </c>
      <c r="H56" s="17"/>
    </row>
    <row r="57" spans="1:8" ht="13.5">
      <c r="A57" s="9"/>
      <c r="B57" s="85"/>
      <c r="C57" s="86"/>
      <c r="D57" s="86"/>
      <c r="E57" s="87"/>
      <c r="F57" s="45"/>
      <c r="G57" s="57"/>
      <c r="H57" s="17"/>
    </row>
    <row r="58" spans="1:8" ht="13.5">
      <c r="A58" s="9">
        <v>6</v>
      </c>
      <c r="B58" s="109" t="s">
        <v>74</v>
      </c>
      <c r="C58" s="110"/>
      <c r="D58" s="110"/>
      <c r="E58" s="111"/>
      <c r="F58" s="45"/>
      <c r="G58" s="57"/>
      <c r="H58" s="17"/>
    </row>
    <row r="59" spans="1:8" ht="13.5">
      <c r="A59" s="9" t="s">
        <v>75</v>
      </c>
      <c r="B59" s="109" t="s">
        <v>98</v>
      </c>
      <c r="C59" s="110"/>
      <c r="D59" s="110"/>
      <c r="E59" s="111"/>
      <c r="F59" s="39" t="s">
        <v>99</v>
      </c>
      <c r="G59" s="59"/>
      <c r="H59" s="17"/>
    </row>
    <row r="60" spans="1:8" ht="13.5">
      <c r="A60" s="26" t="s">
        <v>76</v>
      </c>
      <c r="B60" s="109" t="s">
        <v>83</v>
      </c>
      <c r="C60" s="110"/>
      <c r="D60" s="110"/>
      <c r="E60" s="111"/>
      <c r="F60" s="39"/>
      <c r="G60" s="59"/>
      <c r="H60" s="16"/>
    </row>
    <row r="61" spans="1:8" ht="13.5">
      <c r="A61" s="26" t="s">
        <v>82</v>
      </c>
      <c r="B61" s="106" t="s">
        <v>77</v>
      </c>
      <c r="C61" s="107"/>
      <c r="D61" s="107"/>
      <c r="E61" s="108"/>
      <c r="F61" s="81" t="s">
        <v>92</v>
      </c>
      <c r="G61" s="69"/>
      <c r="H61" s="16"/>
    </row>
    <row r="62" spans="1:8" ht="13.5">
      <c r="A62" s="26"/>
      <c r="B62" s="109"/>
      <c r="C62" s="110"/>
      <c r="D62" s="110"/>
      <c r="E62" s="111"/>
      <c r="F62" s="46"/>
      <c r="G62" s="56"/>
      <c r="H62" s="16"/>
    </row>
    <row r="63" spans="1:8" ht="13.5">
      <c r="A63" s="9"/>
      <c r="B63" s="112" t="s">
        <v>3</v>
      </c>
      <c r="C63" s="113"/>
      <c r="D63" s="113"/>
      <c r="E63" s="114"/>
      <c r="F63" s="46" t="s">
        <v>100</v>
      </c>
      <c r="G63" s="57">
        <f>SUM(G59:G62)</f>
        <v>0</v>
      </c>
      <c r="H63" s="16"/>
    </row>
    <row r="64" spans="1:8" ht="13.5">
      <c r="A64" s="9"/>
      <c r="B64" s="109"/>
      <c r="C64" s="110"/>
      <c r="D64" s="110"/>
      <c r="E64" s="111"/>
      <c r="F64" s="92"/>
      <c r="G64" s="57"/>
      <c r="H64" s="17"/>
    </row>
    <row r="65" spans="1:8" ht="13.5">
      <c r="A65" s="5"/>
      <c r="B65" s="117" t="s">
        <v>11</v>
      </c>
      <c r="C65" s="118"/>
      <c r="D65" s="118"/>
      <c r="E65" s="119"/>
      <c r="F65" s="58">
        <f>F56+F41+F28+F23</f>
        <v>61.48</v>
      </c>
      <c r="G65" s="58"/>
      <c r="H65" s="18"/>
    </row>
    <row r="66" spans="1:8" ht="13.5">
      <c r="A66" s="6"/>
      <c r="B66" s="120"/>
      <c r="C66" s="120"/>
      <c r="D66" s="120"/>
      <c r="E66" s="120"/>
      <c r="F66" s="47"/>
      <c r="G66" s="52"/>
      <c r="H66" s="19"/>
    </row>
    <row r="67" spans="1:8" ht="13.5">
      <c r="A67" s="4"/>
      <c r="B67" s="115" t="s">
        <v>79</v>
      </c>
      <c r="C67" s="116"/>
      <c r="D67" s="116"/>
      <c r="E67" s="116"/>
      <c r="F67" s="48" t="s">
        <v>78</v>
      </c>
      <c r="G67" s="53" t="s">
        <v>102</v>
      </c>
      <c r="H67" s="20"/>
    </row>
    <row r="68" spans="1:8" ht="13.5">
      <c r="A68" s="4"/>
      <c r="B68" s="88"/>
      <c r="C68" s="89"/>
      <c r="D68" s="89"/>
      <c r="E68" s="89"/>
      <c r="F68" s="48"/>
      <c r="G68" s="49"/>
      <c r="H68" s="20"/>
    </row>
    <row r="69" spans="1:8" ht="13.5">
      <c r="A69" s="4"/>
      <c r="B69" s="88"/>
      <c r="C69" s="89"/>
      <c r="D69" s="89"/>
      <c r="E69" s="89"/>
      <c r="F69" s="48"/>
      <c r="G69" s="49"/>
      <c r="H69" s="20"/>
    </row>
    <row r="70" spans="1:8" ht="13.5">
      <c r="A70" s="60" t="s">
        <v>9</v>
      </c>
      <c r="B70" s="61"/>
      <c r="C70" s="60" t="s">
        <v>10</v>
      </c>
      <c r="D70" s="61"/>
      <c r="E70" s="60"/>
      <c r="F70" s="62"/>
      <c r="G70" s="63"/>
      <c r="H70" s="61"/>
    </row>
    <row r="71" spans="1:8" ht="13.5">
      <c r="A71" s="65"/>
      <c r="B71" s="66"/>
      <c r="C71" s="60" t="s">
        <v>101</v>
      </c>
      <c r="D71" s="66"/>
      <c r="E71" s="66"/>
      <c r="F71" s="63"/>
      <c r="G71" s="62"/>
      <c r="H71" s="67"/>
    </row>
    <row r="72" spans="1:8" ht="13.5">
      <c r="A72" s="4"/>
      <c r="B72" s="11"/>
      <c r="C72" s="11"/>
      <c r="D72" s="11"/>
      <c r="E72" s="11"/>
      <c r="F72" s="49"/>
      <c r="G72" s="49"/>
      <c r="H72" s="21"/>
    </row>
    <row r="73" spans="1:8" ht="13.5">
      <c r="A73" s="27" t="s">
        <v>119</v>
      </c>
      <c r="B73" s="11"/>
      <c r="C73" s="11"/>
      <c r="D73" s="11"/>
      <c r="E73" s="11"/>
      <c r="F73" s="49"/>
      <c r="G73" s="49"/>
      <c r="H73" s="21"/>
    </row>
    <row r="74" spans="1:8" ht="13.5">
      <c r="A74" s="25" t="s">
        <v>120</v>
      </c>
      <c r="B74" s="11"/>
      <c r="D74" s="11"/>
      <c r="E74" s="11"/>
      <c r="F74" s="50"/>
      <c r="G74" s="49"/>
      <c r="H74" s="23"/>
    </row>
    <row r="75" spans="1:8" ht="13.5">
      <c r="A75" s="4"/>
      <c r="B75" s="11"/>
      <c r="C75" s="11"/>
      <c r="D75" s="11"/>
      <c r="E75" s="11"/>
      <c r="F75" s="50"/>
      <c r="G75" s="50"/>
      <c r="H75" s="23"/>
    </row>
  </sheetData>
  <sheetProtection/>
  <mergeCells count="60">
    <mergeCell ref="B2:E2"/>
    <mergeCell ref="F2:G2"/>
    <mergeCell ref="H2:H5"/>
    <mergeCell ref="B3:E3"/>
    <mergeCell ref="F3:G3"/>
    <mergeCell ref="B4:E4"/>
    <mergeCell ref="F4:G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3:E23"/>
    <mergeCell ref="B22:E2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4:E34"/>
    <mergeCell ref="B35:E35"/>
    <mergeCell ref="B36:E36"/>
    <mergeCell ref="B33:E33"/>
    <mergeCell ref="B38:E38"/>
    <mergeCell ref="B39:E39"/>
    <mergeCell ref="B40:E40"/>
    <mergeCell ref="B41:E41"/>
    <mergeCell ref="B42:E42"/>
    <mergeCell ref="B43:E43"/>
    <mergeCell ref="B56:E56"/>
    <mergeCell ref="B58:E58"/>
    <mergeCell ref="B59:E59"/>
    <mergeCell ref="B60:E60"/>
    <mergeCell ref="B61:E61"/>
    <mergeCell ref="B44:E44"/>
    <mergeCell ref="B52:E52"/>
    <mergeCell ref="B54:E54"/>
    <mergeCell ref="B55:E55"/>
    <mergeCell ref="B62:E62"/>
    <mergeCell ref="B63:E63"/>
    <mergeCell ref="B64:E64"/>
    <mergeCell ref="B65:E65"/>
    <mergeCell ref="B66:E66"/>
    <mergeCell ref="B67:E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4">
      <selection activeCell="B56" sqref="A56:IV56"/>
    </sheetView>
  </sheetViews>
  <sheetFormatPr defaultColWidth="8.8515625" defaultRowHeight="15"/>
  <cols>
    <col min="1" max="1" width="5.8515625" style="0" customWidth="1"/>
    <col min="2" max="4" width="8.8515625" style="0" customWidth="1"/>
    <col min="5" max="5" width="23.00390625" style="0" customWidth="1"/>
    <col min="6" max="6" width="10.8515625" style="0" customWidth="1"/>
    <col min="7" max="7" width="11.8515625" style="0" customWidth="1"/>
    <col min="8" max="8" width="18.00390625" style="0" customWidth="1"/>
  </cols>
  <sheetData>
    <row r="1" spans="1:8" ht="15">
      <c r="A1" s="40" t="s">
        <v>118</v>
      </c>
      <c r="B1" s="40"/>
      <c r="C1" s="40"/>
      <c r="D1" s="40"/>
      <c r="E1" s="40"/>
      <c r="F1" s="41"/>
      <c r="G1" s="41"/>
      <c r="H1" s="24"/>
    </row>
    <row r="2" spans="1:8" ht="13.5">
      <c r="A2" s="3" t="s">
        <v>2</v>
      </c>
      <c r="B2" s="137" t="s">
        <v>5</v>
      </c>
      <c r="C2" s="138"/>
      <c r="D2" s="138"/>
      <c r="E2" s="139"/>
      <c r="F2" s="137" t="s">
        <v>0</v>
      </c>
      <c r="G2" s="140"/>
      <c r="H2" s="141" t="s">
        <v>6</v>
      </c>
    </row>
    <row r="3" spans="1:8" ht="13.5">
      <c r="A3" s="1"/>
      <c r="B3" s="144" t="s">
        <v>103</v>
      </c>
      <c r="C3" s="145"/>
      <c r="D3" s="145"/>
      <c r="E3" s="146"/>
      <c r="F3" s="137" t="s">
        <v>85</v>
      </c>
      <c r="G3" s="147"/>
      <c r="H3" s="142"/>
    </row>
    <row r="4" spans="1:8" ht="13.5">
      <c r="A4" s="1"/>
      <c r="B4" s="144"/>
      <c r="C4" s="145"/>
      <c r="D4" s="145"/>
      <c r="E4" s="146"/>
      <c r="F4" s="148">
        <v>2597</v>
      </c>
      <c r="G4" s="149"/>
      <c r="H4" s="142"/>
    </row>
    <row r="5" spans="1:8" ht="13.5">
      <c r="A5" s="2"/>
      <c r="B5" s="137"/>
      <c r="C5" s="138"/>
      <c r="D5" s="138"/>
      <c r="E5" s="138"/>
      <c r="F5" s="10" t="s">
        <v>1</v>
      </c>
      <c r="G5" s="96" t="s">
        <v>4</v>
      </c>
      <c r="H5" s="143"/>
    </row>
    <row r="6" spans="1:8" ht="13.5">
      <c r="A6" s="7"/>
      <c r="B6" s="126"/>
      <c r="C6" s="127"/>
      <c r="D6" s="127"/>
      <c r="E6" s="128"/>
      <c r="F6" s="35"/>
      <c r="G6" s="54"/>
      <c r="H6" s="13"/>
    </row>
    <row r="7" spans="1:8" ht="13.5">
      <c r="A7" s="7"/>
      <c r="B7" s="109"/>
      <c r="C7" s="121"/>
      <c r="D7" s="121"/>
      <c r="E7" s="121"/>
      <c r="F7" s="35"/>
      <c r="G7" s="55"/>
      <c r="H7" s="13"/>
    </row>
    <row r="8" spans="1:8" ht="13.5">
      <c r="A8" s="7">
        <v>1</v>
      </c>
      <c r="B8" s="129" t="s">
        <v>81</v>
      </c>
      <c r="C8" s="130"/>
      <c r="D8" s="130"/>
      <c r="E8" s="130"/>
      <c r="F8" s="42"/>
      <c r="G8" s="54"/>
      <c r="H8" s="13"/>
    </row>
    <row r="9" spans="1:8" ht="13.5">
      <c r="A9" s="7"/>
      <c r="B9" s="129" t="s">
        <v>14</v>
      </c>
      <c r="C9" s="131"/>
      <c r="D9" s="131"/>
      <c r="E9" s="132"/>
      <c r="F9" s="43"/>
      <c r="G9" s="54"/>
      <c r="H9" s="13"/>
    </row>
    <row r="10" spans="1:8" ht="13.5">
      <c r="A10" s="8" t="s">
        <v>8</v>
      </c>
      <c r="B10" s="129" t="s">
        <v>15</v>
      </c>
      <c r="C10" s="133"/>
      <c r="D10" s="133"/>
      <c r="E10" s="133"/>
      <c r="F10" s="44">
        <v>4.46</v>
      </c>
      <c r="G10" s="54">
        <f>F10*F4*12</f>
        <v>138991.44</v>
      </c>
      <c r="H10" s="13"/>
    </row>
    <row r="11" spans="1:8" ht="13.5">
      <c r="A11" s="7" t="s">
        <v>88</v>
      </c>
      <c r="B11" s="129" t="s">
        <v>29</v>
      </c>
      <c r="C11" s="131"/>
      <c r="D11" s="131"/>
      <c r="E11" s="132"/>
      <c r="F11" s="44">
        <v>3.18</v>
      </c>
      <c r="G11" s="54">
        <f>F11*F4*12</f>
        <v>99101.52000000002</v>
      </c>
      <c r="H11" s="13"/>
    </row>
    <row r="12" spans="1:8" ht="13.5">
      <c r="A12" s="8" t="s">
        <v>89</v>
      </c>
      <c r="B12" s="134" t="s">
        <v>19</v>
      </c>
      <c r="C12" s="135"/>
      <c r="D12" s="135"/>
      <c r="E12" s="136"/>
      <c r="F12" s="44">
        <v>0.81</v>
      </c>
      <c r="G12" s="54">
        <f>F12*F4*12</f>
        <v>25242.840000000004</v>
      </c>
      <c r="H12" s="12"/>
    </row>
    <row r="13" spans="1:8" ht="13.5">
      <c r="A13" s="8" t="s">
        <v>18</v>
      </c>
      <c r="B13" s="129" t="s">
        <v>21</v>
      </c>
      <c r="C13" s="131"/>
      <c r="D13" s="131"/>
      <c r="E13" s="132"/>
      <c r="F13" s="44">
        <v>0.13</v>
      </c>
      <c r="G13" s="54">
        <f>F13*F4*12</f>
        <v>4051.32</v>
      </c>
      <c r="H13" s="13"/>
    </row>
    <row r="14" spans="1:8" ht="13.5">
      <c r="A14" s="8" t="s">
        <v>20</v>
      </c>
      <c r="B14" s="129" t="s">
        <v>30</v>
      </c>
      <c r="C14" s="131"/>
      <c r="D14" s="131"/>
      <c r="E14" s="132"/>
      <c r="F14" s="43">
        <v>0.2</v>
      </c>
      <c r="G14" s="54">
        <f>F14*F4</f>
        <v>519.4</v>
      </c>
      <c r="H14" s="13"/>
    </row>
    <row r="15" spans="1:8" ht="13.5">
      <c r="A15" s="8" t="s">
        <v>22</v>
      </c>
      <c r="B15" s="129" t="s">
        <v>24</v>
      </c>
      <c r="C15" s="131"/>
      <c r="D15" s="131"/>
      <c r="E15" s="132"/>
      <c r="F15" s="43">
        <v>0.18</v>
      </c>
      <c r="G15" s="54">
        <f>F15*F4*12</f>
        <v>5609.5199999999995</v>
      </c>
      <c r="H15" s="14"/>
    </row>
    <row r="16" spans="1:8" ht="13.5">
      <c r="A16" s="8" t="s">
        <v>31</v>
      </c>
      <c r="B16" s="129" t="s">
        <v>27</v>
      </c>
      <c r="C16" s="131"/>
      <c r="D16" s="131"/>
      <c r="E16" s="132"/>
      <c r="F16" s="44">
        <v>3.56</v>
      </c>
      <c r="G16" s="54">
        <f>F16*F4*12</f>
        <v>110943.84</v>
      </c>
      <c r="H16" s="12"/>
    </row>
    <row r="17" spans="1:8" ht="13.5">
      <c r="A17" s="8"/>
      <c r="B17" s="109"/>
      <c r="C17" s="110"/>
      <c r="D17" s="110"/>
      <c r="E17" s="111"/>
      <c r="F17" s="45"/>
      <c r="G17" s="56"/>
      <c r="H17" s="12"/>
    </row>
    <row r="18" spans="1:8" ht="13.5">
      <c r="A18" s="7"/>
      <c r="B18" s="112" t="s">
        <v>3</v>
      </c>
      <c r="C18" s="113"/>
      <c r="D18" s="113"/>
      <c r="E18" s="114"/>
      <c r="F18" s="46">
        <f>SUM(F8:F17)</f>
        <v>12.520000000000001</v>
      </c>
      <c r="G18" s="57">
        <f>SUM(G10:G17)</f>
        <v>384459.8800000001</v>
      </c>
      <c r="H18" s="12"/>
    </row>
    <row r="19" spans="1:8" ht="13.5">
      <c r="A19" s="7"/>
      <c r="B19" s="109"/>
      <c r="C19" s="110"/>
      <c r="D19" s="110"/>
      <c r="E19" s="111"/>
      <c r="F19" s="45"/>
      <c r="G19" s="56"/>
      <c r="H19" s="12"/>
    </row>
    <row r="20" spans="1:8" ht="13.5">
      <c r="A20" s="9">
        <v>2</v>
      </c>
      <c r="B20" s="109" t="s">
        <v>38</v>
      </c>
      <c r="C20" s="121"/>
      <c r="D20" s="121"/>
      <c r="E20" s="121"/>
      <c r="F20" s="39">
        <v>5.08</v>
      </c>
      <c r="G20" s="56">
        <f>F20*F4*12</f>
        <v>158313.12</v>
      </c>
      <c r="H20" s="15"/>
    </row>
    <row r="21" spans="1:8" ht="13.5">
      <c r="A21" s="9"/>
      <c r="B21" s="109"/>
      <c r="C21" s="110"/>
      <c r="D21" s="110"/>
      <c r="E21" s="111"/>
      <c r="F21" s="46"/>
      <c r="G21" s="56"/>
      <c r="H21" s="15"/>
    </row>
    <row r="22" spans="1:8" ht="13.5">
      <c r="A22" s="9"/>
      <c r="B22" s="109"/>
      <c r="C22" s="110"/>
      <c r="D22" s="110"/>
      <c r="E22" s="111"/>
      <c r="F22" s="46"/>
      <c r="G22" s="57"/>
      <c r="H22" s="15"/>
    </row>
    <row r="23" spans="1:8" ht="13.5">
      <c r="A23" s="9"/>
      <c r="B23" s="112" t="s">
        <v>3</v>
      </c>
      <c r="C23" s="113"/>
      <c r="D23" s="113"/>
      <c r="E23" s="114"/>
      <c r="F23" s="46">
        <f>SUM(F20:F22)</f>
        <v>5.08</v>
      </c>
      <c r="G23" s="57">
        <f>SUM(G20:G22)</f>
        <v>158313.12</v>
      </c>
      <c r="H23" s="15"/>
    </row>
    <row r="24" spans="1:8" ht="13.5">
      <c r="A24" s="9"/>
      <c r="B24" s="109"/>
      <c r="C24" s="110"/>
      <c r="D24" s="110"/>
      <c r="E24" s="111"/>
      <c r="F24" s="46"/>
      <c r="G24" s="57"/>
      <c r="H24" s="15"/>
    </row>
    <row r="25" spans="1:8" ht="13.5">
      <c r="A25" s="9"/>
      <c r="B25" s="109"/>
      <c r="C25" s="110"/>
      <c r="D25" s="110"/>
      <c r="E25" s="111"/>
      <c r="F25" s="45"/>
      <c r="G25" s="57"/>
      <c r="H25" s="16"/>
    </row>
    <row r="26" spans="1:8" ht="13.5">
      <c r="A26" s="9">
        <v>3</v>
      </c>
      <c r="B26" s="109" t="s">
        <v>97</v>
      </c>
      <c r="C26" s="110"/>
      <c r="D26" s="110"/>
      <c r="E26" s="111"/>
      <c r="F26" s="45"/>
      <c r="G26" s="56"/>
      <c r="H26" s="68"/>
    </row>
    <row r="27" spans="1:8" ht="13.5">
      <c r="A27" s="9"/>
      <c r="B27" s="109"/>
      <c r="C27" s="110"/>
      <c r="D27" s="110"/>
      <c r="E27" s="111"/>
      <c r="F27" s="45"/>
      <c r="G27" s="56"/>
      <c r="H27" s="22"/>
    </row>
    <row r="28" spans="1:8" ht="13.5">
      <c r="A28" s="9" t="s">
        <v>48</v>
      </c>
      <c r="B28" s="82" t="s">
        <v>57</v>
      </c>
      <c r="C28" s="83"/>
      <c r="D28" s="83"/>
      <c r="E28" s="84"/>
      <c r="F28" s="92">
        <v>1351.25</v>
      </c>
      <c r="G28" s="56"/>
      <c r="H28" s="22"/>
    </row>
    <row r="29" spans="1:8" ht="13.5">
      <c r="A29" s="80" t="s">
        <v>49</v>
      </c>
      <c r="B29" s="82" t="s">
        <v>58</v>
      </c>
      <c r="C29" s="83"/>
      <c r="D29" s="83"/>
      <c r="E29" s="84"/>
      <c r="F29" s="92">
        <v>99.35</v>
      </c>
      <c r="G29" s="56"/>
      <c r="H29" s="22"/>
    </row>
    <row r="30" spans="1:8" ht="13.5">
      <c r="A30" s="9" t="s">
        <v>50</v>
      </c>
      <c r="B30" s="82" t="s">
        <v>59</v>
      </c>
      <c r="C30" s="83"/>
      <c r="D30" s="83"/>
      <c r="E30" s="84"/>
      <c r="F30" s="92">
        <v>23.1</v>
      </c>
      <c r="G30" s="56"/>
      <c r="H30" s="22"/>
    </row>
    <row r="31" spans="1:8" ht="13.5">
      <c r="A31" s="9" t="s">
        <v>51</v>
      </c>
      <c r="B31" s="82" t="s">
        <v>60</v>
      </c>
      <c r="C31" s="83"/>
      <c r="D31" s="83"/>
      <c r="E31" s="84"/>
      <c r="F31" s="92">
        <v>26.86</v>
      </c>
      <c r="G31" s="56"/>
      <c r="H31" s="22"/>
    </row>
    <row r="32" spans="1:8" ht="13.5">
      <c r="A32" s="9" t="s">
        <v>52</v>
      </c>
      <c r="B32" s="82" t="s">
        <v>61</v>
      </c>
      <c r="C32" s="83"/>
      <c r="D32" s="83"/>
      <c r="E32" s="84"/>
      <c r="F32" s="92">
        <v>2.39</v>
      </c>
      <c r="G32" s="56"/>
      <c r="H32" s="22"/>
    </row>
    <row r="33" spans="1:8" ht="13.5">
      <c r="A33" s="9" t="s">
        <v>53</v>
      </c>
      <c r="B33" s="82" t="s">
        <v>62</v>
      </c>
      <c r="C33" s="83"/>
      <c r="D33" s="83"/>
      <c r="E33" s="84"/>
      <c r="F33" s="92">
        <v>1.44</v>
      </c>
      <c r="G33" s="56"/>
      <c r="H33" s="22"/>
    </row>
    <row r="34" spans="1:8" ht="13.5">
      <c r="A34" s="9" t="s">
        <v>54</v>
      </c>
      <c r="B34" s="82" t="s">
        <v>63</v>
      </c>
      <c r="C34" s="83"/>
      <c r="D34" s="83"/>
      <c r="E34" s="84"/>
      <c r="F34" s="92">
        <v>99.35</v>
      </c>
      <c r="G34" s="56"/>
      <c r="H34" s="22"/>
    </row>
    <row r="35" spans="1:8" ht="13.5">
      <c r="A35" s="9" t="s">
        <v>55</v>
      </c>
      <c r="B35" s="109" t="s">
        <v>64</v>
      </c>
      <c r="C35" s="110"/>
      <c r="D35" s="110"/>
      <c r="E35" s="111"/>
      <c r="F35" s="39">
        <v>23.1</v>
      </c>
      <c r="G35" s="56"/>
      <c r="H35" s="17"/>
    </row>
    <row r="36" spans="1:8" ht="13.5">
      <c r="A36" s="9"/>
      <c r="B36" s="109"/>
      <c r="C36" s="110"/>
      <c r="D36" s="110"/>
      <c r="E36" s="111"/>
      <c r="F36" s="45"/>
      <c r="G36" s="56"/>
      <c r="H36" s="17"/>
    </row>
    <row r="37" spans="1:8" ht="13.5">
      <c r="A37" s="9"/>
      <c r="B37" s="112"/>
      <c r="C37" s="113"/>
      <c r="D37" s="113"/>
      <c r="E37" s="114"/>
      <c r="F37" s="45"/>
      <c r="G37" s="57"/>
      <c r="H37" s="17"/>
    </row>
    <row r="38" spans="1:8" ht="13.5">
      <c r="A38" s="9"/>
      <c r="B38" s="85"/>
      <c r="C38" s="86"/>
      <c r="D38" s="86"/>
      <c r="E38" s="87"/>
      <c r="F38" s="45"/>
      <c r="G38" s="57"/>
      <c r="H38" s="17"/>
    </row>
    <row r="39" spans="1:8" ht="13.5">
      <c r="A39" s="9">
        <v>4</v>
      </c>
      <c r="B39" s="109" t="s">
        <v>73</v>
      </c>
      <c r="C39" s="121"/>
      <c r="D39" s="121"/>
      <c r="E39" s="122"/>
      <c r="F39" s="92">
        <v>0.18</v>
      </c>
      <c r="G39" s="56">
        <f>F39*F4*12</f>
        <v>5609.5199999999995</v>
      </c>
      <c r="H39" s="17"/>
    </row>
    <row r="40" spans="1:8" ht="13.5">
      <c r="A40" s="9"/>
      <c r="B40" s="109"/>
      <c r="C40" s="110"/>
      <c r="D40" s="110"/>
      <c r="E40" s="111"/>
      <c r="F40" s="45"/>
      <c r="G40" s="56"/>
      <c r="H40" s="17"/>
    </row>
    <row r="41" spans="1:8" ht="13.5">
      <c r="A41" s="9"/>
      <c r="B41" s="112" t="s">
        <v>3</v>
      </c>
      <c r="C41" s="113"/>
      <c r="D41" s="113"/>
      <c r="E41" s="114"/>
      <c r="F41" s="45">
        <f>SUM(F39:F40)</f>
        <v>0.18</v>
      </c>
      <c r="G41" s="57">
        <f>F41*F4*12</f>
        <v>5609.5199999999995</v>
      </c>
      <c r="H41" s="17"/>
    </row>
    <row r="42" spans="1:8" ht="13.5">
      <c r="A42" s="9"/>
      <c r="B42" s="85"/>
      <c r="C42" s="86"/>
      <c r="D42" s="86"/>
      <c r="E42" s="87"/>
      <c r="F42" s="45"/>
      <c r="G42" s="57"/>
      <c r="H42" s="17"/>
    </row>
    <row r="43" spans="1:8" ht="13.5">
      <c r="A43" s="9">
        <v>5</v>
      </c>
      <c r="B43" s="109" t="s">
        <v>74</v>
      </c>
      <c r="C43" s="110"/>
      <c r="D43" s="110"/>
      <c r="E43" s="111"/>
      <c r="F43" s="45"/>
      <c r="G43" s="57"/>
      <c r="H43" s="17"/>
    </row>
    <row r="44" spans="1:8" ht="13.5">
      <c r="A44" s="9"/>
      <c r="B44" s="112"/>
      <c r="C44" s="113"/>
      <c r="D44" s="113"/>
      <c r="E44" s="114"/>
      <c r="F44" s="45"/>
      <c r="G44" s="57"/>
      <c r="H44" s="17"/>
    </row>
    <row r="45" spans="1:8" ht="13.5">
      <c r="A45" s="26" t="s">
        <v>90</v>
      </c>
      <c r="B45" s="106" t="s">
        <v>77</v>
      </c>
      <c r="C45" s="107"/>
      <c r="D45" s="107"/>
      <c r="E45" s="108"/>
      <c r="F45" s="81" t="s">
        <v>92</v>
      </c>
      <c r="G45" s="69"/>
      <c r="H45" s="16"/>
    </row>
    <row r="46" spans="1:8" ht="13.5">
      <c r="A46" s="26"/>
      <c r="B46" s="109"/>
      <c r="C46" s="110"/>
      <c r="D46" s="110"/>
      <c r="E46" s="111"/>
      <c r="F46" s="46"/>
      <c r="G46" s="56"/>
      <c r="H46" s="16"/>
    </row>
    <row r="47" spans="1:8" ht="13.5">
      <c r="A47" s="9"/>
      <c r="B47" s="112" t="s">
        <v>3</v>
      </c>
      <c r="C47" s="113"/>
      <c r="D47" s="113"/>
      <c r="E47" s="114"/>
      <c r="F47" s="46" t="s">
        <v>92</v>
      </c>
      <c r="G47" s="57">
        <f>SUM(G45:G46)</f>
        <v>0</v>
      </c>
      <c r="H47" s="16"/>
    </row>
    <row r="48" spans="1:8" ht="13.5">
      <c r="A48" s="9"/>
      <c r="B48" s="109"/>
      <c r="C48" s="110"/>
      <c r="D48" s="110"/>
      <c r="E48" s="111"/>
      <c r="F48" s="92"/>
      <c r="G48" s="57"/>
      <c r="H48" s="17"/>
    </row>
    <row r="49" spans="1:8" ht="13.5">
      <c r="A49" s="5"/>
      <c r="B49" s="117" t="s">
        <v>11</v>
      </c>
      <c r="C49" s="118"/>
      <c r="D49" s="118"/>
      <c r="E49" s="119"/>
      <c r="F49" s="58">
        <f>F18+F23+F37+F41</f>
        <v>17.78</v>
      </c>
      <c r="G49" s="58">
        <f>G41+G23+G18</f>
        <v>548382.5200000001</v>
      </c>
      <c r="H49" s="18"/>
    </row>
    <row r="50" spans="1:8" ht="13.5">
      <c r="A50" s="6"/>
      <c r="B50" s="120"/>
      <c r="C50" s="120"/>
      <c r="D50" s="120"/>
      <c r="E50" s="120"/>
      <c r="F50" s="103"/>
      <c r="G50" s="104"/>
      <c r="H50" s="105"/>
    </row>
    <row r="51" spans="1:8" ht="13.5">
      <c r="A51" s="4"/>
      <c r="B51" s="121" t="s">
        <v>79</v>
      </c>
      <c r="C51" s="150"/>
      <c r="D51" s="150"/>
      <c r="E51" s="150"/>
      <c r="F51" s="124" t="s">
        <v>102</v>
      </c>
      <c r="G51" s="124"/>
      <c r="H51" s="124"/>
    </row>
    <row r="52" spans="1:8" ht="13.5">
      <c r="A52" s="4"/>
      <c r="B52" s="90"/>
      <c r="C52" s="98"/>
      <c r="D52" s="98"/>
      <c r="E52" s="98"/>
      <c r="F52" s="93"/>
      <c r="G52" s="99"/>
      <c r="H52" s="100"/>
    </row>
    <row r="53" spans="1:8" ht="13.5">
      <c r="A53" s="4"/>
      <c r="B53" s="90"/>
      <c r="C53" s="98"/>
      <c r="D53" s="98"/>
      <c r="E53" s="98"/>
      <c r="F53" s="93"/>
      <c r="G53" s="99"/>
      <c r="H53" s="100"/>
    </row>
    <row r="54" spans="1:8" ht="13.5">
      <c r="A54" s="4"/>
      <c r="B54" s="101"/>
      <c r="C54" s="101"/>
      <c r="D54" s="101"/>
      <c r="E54" s="101"/>
      <c r="F54" s="99"/>
      <c r="G54" s="99"/>
      <c r="H54" s="102"/>
    </row>
    <row r="55" spans="1:8" ht="13.5">
      <c r="A55" s="27" t="s">
        <v>119</v>
      </c>
      <c r="B55" s="11"/>
      <c r="C55" s="11"/>
      <c r="D55" s="11"/>
      <c r="E55" s="11"/>
      <c r="F55" s="49"/>
      <c r="G55" s="49"/>
      <c r="H55" s="21"/>
    </row>
    <row r="56" spans="1:8" ht="13.5">
      <c r="A56" s="25" t="s">
        <v>120</v>
      </c>
      <c r="B56" s="11"/>
      <c r="D56" s="11"/>
      <c r="E56" s="11"/>
      <c r="F56" s="50"/>
      <c r="G56" s="49"/>
      <c r="H56" s="23"/>
    </row>
  </sheetData>
  <sheetProtection/>
  <mergeCells count="46">
    <mergeCell ref="B2:E2"/>
    <mergeCell ref="F2:G2"/>
    <mergeCell ref="H2:H5"/>
    <mergeCell ref="B3:E3"/>
    <mergeCell ref="F3:G3"/>
    <mergeCell ref="B4:E4"/>
    <mergeCell ref="F4:G4"/>
    <mergeCell ref="B5:E5"/>
    <mergeCell ref="B6:E6"/>
    <mergeCell ref="B7:E7"/>
    <mergeCell ref="B8:E8"/>
    <mergeCell ref="B9:E9"/>
    <mergeCell ref="B10:E10"/>
    <mergeCell ref="B11:E11"/>
    <mergeCell ref="B17:E17"/>
    <mergeCell ref="B18:E18"/>
    <mergeCell ref="B19:E19"/>
    <mergeCell ref="B20:E20"/>
    <mergeCell ref="B21:E21"/>
    <mergeCell ref="B12:E12"/>
    <mergeCell ref="B13:E13"/>
    <mergeCell ref="B14:E14"/>
    <mergeCell ref="B15:E15"/>
    <mergeCell ref="B16:E16"/>
    <mergeCell ref="B22:E22"/>
    <mergeCell ref="B23:E23"/>
    <mergeCell ref="B24:E24"/>
    <mergeCell ref="B25:E25"/>
    <mergeCell ref="B26:E26"/>
    <mergeCell ref="B27:E27"/>
    <mergeCell ref="B35:E35"/>
    <mergeCell ref="B36:E36"/>
    <mergeCell ref="B37:E37"/>
    <mergeCell ref="B39:E39"/>
    <mergeCell ref="B40:E40"/>
    <mergeCell ref="B41:E41"/>
    <mergeCell ref="B49:E49"/>
    <mergeCell ref="B50:E50"/>
    <mergeCell ref="B51:E51"/>
    <mergeCell ref="F51:H51"/>
    <mergeCell ref="B43:E43"/>
    <mergeCell ref="B44:E44"/>
    <mergeCell ref="B45:E45"/>
    <mergeCell ref="B46:E46"/>
    <mergeCell ref="B47:E47"/>
    <mergeCell ref="B48:E48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9">
      <selection activeCell="H52" sqref="H52"/>
    </sheetView>
  </sheetViews>
  <sheetFormatPr defaultColWidth="8.8515625" defaultRowHeight="15"/>
  <cols>
    <col min="1" max="1" width="6.140625" style="0" customWidth="1"/>
    <col min="2" max="2" width="11.7109375" style="0" customWidth="1"/>
    <col min="3" max="3" width="16.140625" style="0" customWidth="1"/>
    <col min="4" max="4" width="8.8515625" style="0" customWidth="1"/>
    <col min="5" max="5" width="14.00390625" style="0" customWidth="1"/>
    <col min="6" max="7" width="11.421875" style="0" customWidth="1"/>
    <col min="8" max="8" width="18.421875" style="0" customWidth="1"/>
  </cols>
  <sheetData>
    <row r="1" spans="1:8" ht="15">
      <c r="A1" s="40" t="s">
        <v>118</v>
      </c>
      <c r="B1" s="40"/>
      <c r="C1" s="40"/>
      <c r="D1" s="40"/>
      <c r="E1" s="40"/>
      <c r="F1" s="41"/>
      <c r="G1" s="41"/>
      <c r="H1" s="24"/>
    </row>
    <row r="2" spans="1:8" ht="13.5">
      <c r="A2" s="3" t="s">
        <v>2</v>
      </c>
      <c r="B2" s="137" t="s">
        <v>5</v>
      </c>
      <c r="C2" s="138"/>
      <c r="D2" s="138"/>
      <c r="E2" s="139"/>
      <c r="F2" s="137" t="s">
        <v>0</v>
      </c>
      <c r="G2" s="140"/>
      <c r="H2" s="141" t="s">
        <v>6</v>
      </c>
    </row>
    <row r="3" spans="1:8" ht="13.5">
      <c r="A3" s="1"/>
      <c r="B3" s="144" t="s">
        <v>104</v>
      </c>
      <c r="C3" s="145"/>
      <c r="D3" s="145"/>
      <c r="E3" s="146"/>
      <c r="F3" s="137" t="s">
        <v>85</v>
      </c>
      <c r="G3" s="147"/>
      <c r="H3" s="142"/>
    </row>
    <row r="4" spans="1:8" ht="13.5">
      <c r="A4" s="1"/>
      <c r="B4" s="144"/>
      <c r="C4" s="145"/>
      <c r="D4" s="145"/>
      <c r="E4" s="146"/>
      <c r="F4" s="148">
        <v>4919.85</v>
      </c>
      <c r="G4" s="149"/>
      <c r="H4" s="142"/>
    </row>
    <row r="5" spans="1:8" ht="13.5">
      <c r="A5" s="2"/>
      <c r="B5" s="137"/>
      <c r="C5" s="138"/>
      <c r="D5" s="138"/>
      <c r="E5" s="138"/>
      <c r="F5" s="10" t="s">
        <v>1</v>
      </c>
      <c r="G5" s="96" t="s">
        <v>4</v>
      </c>
      <c r="H5" s="143"/>
    </row>
    <row r="6" spans="1:8" ht="13.5">
      <c r="A6" s="7">
        <v>1</v>
      </c>
      <c r="B6" s="129" t="s">
        <v>81</v>
      </c>
      <c r="C6" s="130"/>
      <c r="D6" s="130"/>
      <c r="E6" s="130"/>
      <c r="F6" s="42"/>
      <c r="G6" s="54"/>
      <c r="H6" s="13"/>
    </row>
    <row r="7" spans="1:8" ht="13.5">
      <c r="A7" s="7"/>
      <c r="B7" s="129" t="s">
        <v>14</v>
      </c>
      <c r="C7" s="131"/>
      <c r="D7" s="131"/>
      <c r="E7" s="132"/>
      <c r="F7" s="43"/>
      <c r="G7" s="54"/>
      <c r="H7" s="13"/>
    </row>
    <row r="8" spans="1:8" ht="13.5">
      <c r="A8" s="8" t="s">
        <v>8</v>
      </c>
      <c r="B8" s="129" t="s">
        <v>15</v>
      </c>
      <c r="C8" s="133"/>
      <c r="D8" s="133"/>
      <c r="E8" s="133"/>
      <c r="F8" s="44">
        <v>4.46</v>
      </c>
      <c r="G8" s="54"/>
      <c r="H8" s="13"/>
    </row>
    <row r="9" spans="1:8" ht="13.5">
      <c r="A9" s="8"/>
      <c r="B9" s="94" t="s">
        <v>105</v>
      </c>
      <c r="C9" s="95"/>
      <c r="D9" s="133"/>
      <c r="E9" s="151"/>
      <c r="F9" s="44">
        <v>1.45</v>
      </c>
      <c r="G9" s="54"/>
      <c r="H9" s="13"/>
    </row>
    <row r="10" spans="1:8" ht="13.5">
      <c r="A10" s="7" t="s">
        <v>88</v>
      </c>
      <c r="B10" s="129" t="s">
        <v>29</v>
      </c>
      <c r="C10" s="131"/>
      <c r="D10" s="131"/>
      <c r="E10" s="132"/>
      <c r="F10" s="44">
        <v>3</v>
      </c>
      <c r="G10" s="54"/>
      <c r="H10" s="13"/>
    </row>
    <row r="11" spans="1:8" ht="13.5">
      <c r="A11" s="8" t="s">
        <v>89</v>
      </c>
      <c r="B11" s="134" t="s">
        <v>19</v>
      </c>
      <c r="C11" s="135"/>
      <c r="D11" s="135"/>
      <c r="E11" s="136"/>
      <c r="F11" s="44">
        <v>0.81</v>
      </c>
      <c r="G11" s="54"/>
      <c r="H11" s="12"/>
    </row>
    <row r="12" spans="1:8" ht="13.5">
      <c r="A12" s="8" t="s">
        <v>18</v>
      </c>
      <c r="B12" s="129" t="s">
        <v>21</v>
      </c>
      <c r="C12" s="131"/>
      <c r="D12" s="131"/>
      <c r="E12" s="132"/>
      <c r="F12" s="44">
        <v>0.13</v>
      </c>
      <c r="G12" s="54"/>
      <c r="H12" s="13"/>
    </row>
    <row r="13" spans="1:8" ht="13.5">
      <c r="A13" s="8" t="s">
        <v>20</v>
      </c>
      <c r="B13" s="129" t="s">
        <v>30</v>
      </c>
      <c r="C13" s="131"/>
      <c r="D13" s="131"/>
      <c r="E13" s="132"/>
      <c r="F13" s="43">
        <v>0.2</v>
      </c>
      <c r="G13" s="54"/>
      <c r="H13" s="13"/>
    </row>
    <row r="14" spans="1:8" ht="13.5">
      <c r="A14" s="8" t="s">
        <v>22</v>
      </c>
      <c r="B14" s="129" t="s">
        <v>24</v>
      </c>
      <c r="C14" s="131"/>
      <c r="D14" s="131"/>
      <c r="E14" s="132"/>
      <c r="F14" s="43">
        <v>0.18</v>
      </c>
      <c r="G14" s="54"/>
      <c r="H14" s="14"/>
    </row>
    <row r="15" spans="1:8" ht="13.5">
      <c r="A15" s="8" t="s">
        <v>31</v>
      </c>
      <c r="B15" s="109" t="s">
        <v>106</v>
      </c>
      <c r="C15" s="110"/>
      <c r="D15" s="110"/>
      <c r="E15" s="111"/>
      <c r="F15" s="92">
        <v>0.11</v>
      </c>
      <c r="G15" s="56"/>
      <c r="H15" s="12"/>
    </row>
    <row r="16" spans="1:8" ht="13.5">
      <c r="A16" s="8" t="s">
        <v>32</v>
      </c>
      <c r="B16" s="109" t="s">
        <v>27</v>
      </c>
      <c r="C16" s="121"/>
      <c r="D16" s="121"/>
      <c r="E16" s="122"/>
      <c r="F16" s="92">
        <v>0.91</v>
      </c>
      <c r="G16" s="56"/>
      <c r="H16" s="12"/>
    </row>
    <row r="17" spans="1:8" ht="13.5">
      <c r="A17" s="8" t="s">
        <v>33</v>
      </c>
      <c r="B17" s="82" t="s">
        <v>28</v>
      </c>
      <c r="C17" s="90"/>
      <c r="D17" s="90"/>
      <c r="E17" s="91"/>
      <c r="F17" s="92">
        <v>4.81</v>
      </c>
      <c r="G17" s="56"/>
      <c r="H17" s="12"/>
    </row>
    <row r="18" spans="1:8" ht="13.5">
      <c r="A18" s="8" t="s">
        <v>34</v>
      </c>
      <c r="B18" s="82" t="s">
        <v>107</v>
      </c>
      <c r="C18" s="90"/>
      <c r="D18" s="90"/>
      <c r="E18" s="91"/>
      <c r="F18" s="92">
        <v>1.33</v>
      </c>
      <c r="G18" s="56"/>
      <c r="H18" s="12"/>
    </row>
    <row r="19" spans="1:8" ht="13.5">
      <c r="A19" s="8" t="s">
        <v>35</v>
      </c>
      <c r="B19" s="82" t="s">
        <v>108</v>
      </c>
      <c r="C19" s="90"/>
      <c r="D19" s="90"/>
      <c r="E19" s="91"/>
      <c r="F19" s="92">
        <v>0.76</v>
      </c>
      <c r="G19" s="56"/>
      <c r="H19" s="12"/>
    </row>
    <row r="20" spans="1:8" ht="13.5">
      <c r="A20" s="8" t="s">
        <v>36</v>
      </c>
      <c r="B20" s="82" t="s">
        <v>109</v>
      </c>
      <c r="C20" s="90"/>
      <c r="D20" s="90"/>
      <c r="E20" s="91"/>
      <c r="F20" s="92">
        <v>1.47</v>
      </c>
      <c r="G20" s="56"/>
      <c r="H20" s="12"/>
    </row>
    <row r="21" spans="1:8" ht="13.5">
      <c r="A21" s="8" t="s">
        <v>114</v>
      </c>
      <c r="B21" s="82" t="s">
        <v>110</v>
      </c>
      <c r="C21" s="90"/>
      <c r="D21" s="90"/>
      <c r="E21" s="91"/>
      <c r="F21" s="92">
        <v>1.77</v>
      </c>
      <c r="G21" s="56"/>
      <c r="H21" s="12"/>
    </row>
    <row r="22" spans="1:8" ht="13.5">
      <c r="A22" s="8" t="s">
        <v>115</v>
      </c>
      <c r="B22" s="82" t="s">
        <v>111</v>
      </c>
      <c r="C22" s="90"/>
      <c r="D22" s="90"/>
      <c r="E22" s="91"/>
      <c r="F22" s="92">
        <v>1.54</v>
      </c>
      <c r="G22" s="56"/>
      <c r="H22" s="12"/>
    </row>
    <row r="23" spans="1:8" ht="13.5">
      <c r="A23" s="8" t="s">
        <v>116</v>
      </c>
      <c r="B23" s="82" t="s">
        <v>112</v>
      </c>
      <c r="C23" s="90"/>
      <c r="D23" s="90"/>
      <c r="E23" s="91"/>
      <c r="F23" s="92">
        <v>1.43</v>
      </c>
      <c r="G23" s="56"/>
      <c r="H23" s="12"/>
    </row>
    <row r="24" spans="1:8" ht="13.5">
      <c r="A24" s="8" t="s">
        <v>117</v>
      </c>
      <c r="B24" s="82" t="s">
        <v>113</v>
      </c>
      <c r="C24" s="90"/>
      <c r="D24" s="90"/>
      <c r="E24" s="91"/>
      <c r="F24" s="92">
        <v>1.97</v>
      </c>
      <c r="G24" s="56"/>
      <c r="H24" s="12"/>
    </row>
    <row r="25" spans="1:8" ht="13.5">
      <c r="A25" s="7"/>
      <c r="B25" s="112" t="s">
        <v>3</v>
      </c>
      <c r="C25" s="113"/>
      <c r="D25" s="113"/>
      <c r="E25" s="114"/>
      <c r="F25" s="46">
        <f>SUM(F8:F24)</f>
        <v>26.33</v>
      </c>
      <c r="G25" s="57">
        <f>F25*F4*12</f>
        <v>1554475.806</v>
      </c>
      <c r="H25" s="12"/>
    </row>
    <row r="26" spans="1:8" ht="13.5">
      <c r="A26" s="7"/>
      <c r="B26" s="109"/>
      <c r="C26" s="110"/>
      <c r="D26" s="110"/>
      <c r="E26" s="111"/>
      <c r="F26" s="45"/>
      <c r="G26" s="56"/>
      <c r="H26" s="12"/>
    </row>
    <row r="27" spans="1:8" ht="13.5">
      <c r="A27" s="9">
        <v>2</v>
      </c>
      <c r="B27" s="109" t="s">
        <v>38</v>
      </c>
      <c r="C27" s="121"/>
      <c r="D27" s="121"/>
      <c r="E27" s="121"/>
      <c r="F27" s="39">
        <v>5.08</v>
      </c>
      <c r="G27" s="56">
        <f>F27*F4*12</f>
        <v>299914.05600000004</v>
      </c>
      <c r="H27" s="15"/>
    </row>
    <row r="28" spans="1:8" ht="13.5">
      <c r="A28" s="9"/>
      <c r="B28" s="109"/>
      <c r="C28" s="110"/>
      <c r="D28" s="110"/>
      <c r="E28" s="111"/>
      <c r="F28" s="46"/>
      <c r="G28" s="57"/>
      <c r="H28" s="15"/>
    </row>
    <row r="29" spans="1:8" ht="13.5">
      <c r="A29" s="9"/>
      <c r="B29" s="112" t="s">
        <v>3</v>
      </c>
      <c r="C29" s="113"/>
      <c r="D29" s="113"/>
      <c r="E29" s="114"/>
      <c r="F29" s="46">
        <f>SUM(F27:F28)</f>
        <v>5.08</v>
      </c>
      <c r="G29" s="57">
        <f>SUM(G27:G28)</f>
        <v>299914.05600000004</v>
      </c>
      <c r="H29" s="15"/>
    </row>
    <row r="30" spans="1:8" ht="13.5">
      <c r="A30" s="9"/>
      <c r="B30" s="109"/>
      <c r="C30" s="110"/>
      <c r="D30" s="110"/>
      <c r="E30" s="111"/>
      <c r="F30" s="45"/>
      <c r="G30" s="57"/>
      <c r="H30" s="16"/>
    </row>
    <row r="31" spans="1:8" ht="13.5">
      <c r="A31" s="9">
        <v>3</v>
      </c>
      <c r="B31" s="109" t="s">
        <v>97</v>
      </c>
      <c r="C31" s="110"/>
      <c r="D31" s="110"/>
      <c r="E31" s="111"/>
      <c r="F31" s="45"/>
      <c r="G31" s="56"/>
      <c r="H31" s="68"/>
    </row>
    <row r="32" spans="1:8" ht="13.5">
      <c r="A32" s="9"/>
      <c r="B32" s="109"/>
      <c r="C32" s="110"/>
      <c r="D32" s="110"/>
      <c r="E32" s="111"/>
      <c r="F32" s="45"/>
      <c r="G32" s="56"/>
      <c r="H32" s="22"/>
    </row>
    <row r="33" spans="1:8" ht="13.5">
      <c r="A33" s="9" t="s">
        <v>48</v>
      </c>
      <c r="B33" s="82" t="s">
        <v>57</v>
      </c>
      <c r="C33" s="83"/>
      <c r="D33" s="83"/>
      <c r="E33" s="84"/>
      <c r="F33" s="92">
        <v>1351.25</v>
      </c>
      <c r="G33" s="56"/>
      <c r="H33" s="22"/>
    </row>
    <row r="34" spans="1:8" ht="13.5">
      <c r="A34" s="9" t="s">
        <v>48</v>
      </c>
      <c r="B34" s="82" t="s">
        <v>61</v>
      </c>
      <c r="C34" s="83"/>
      <c r="D34" s="83"/>
      <c r="E34" s="84"/>
      <c r="F34" s="92">
        <v>3.39</v>
      </c>
      <c r="G34" s="56"/>
      <c r="H34" s="22"/>
    </row>
    <row r="35" spans="1:8" ht="13.5">
      <c r="A35" s="9" t="s">
        <v>49</v>
      </c>
      <c r="B35" s="82" t="s">
        <v>63</v>
      </c>
      <c r="C35" s="83"/>
      <c r="D35" s="83"/>
      <c r="E35" s="84"/>
      <c r="F35" s="92">
        <v>99.35</v>
      </c>
      <c r="G35" s="56"/>
      <c r="H35" s="22"/>
    </row>
    <row r="36" spans="1:8" ht="13.5">
      <c r="A36" s="9" t="s">
        <v>50</v>
      </c>
      <c r="B36" s="109" t="s">
        <v>64</v>
      </c>
      <c r="C36" s="110"/>
      <c r="D36" s="110"/>
      <c r="E36" s="111"/>
      <c r="F36" s="39">
        <v>23.1</v>
      </c>
      <c r="G36" s="56"/>
      <c r="H36" s="17"/>
    </row>
    <row r="37" spans="1:8" ht="13.5">
      <c r="A37" s="9"/>
      <c r="B37" s="109"/>
      <c r="C37" s="110"/>
      <c r="D37" s="110"/>
      <c r="E37" s="111"/>
      <c r="F37" s="45"/>
      <c r="G37" s="56"/>
      <c r="H37" s="17"/>
    </row>
    <row r="38" spans="1:8" ht="13.5">
      <c r="A38" s="9">
        <v>4</v>
      </c>
      <c r="B38" s="109" t="s">
        <v>74</v>
      </c>
      <c r="C38" s="110"/>
      <c r="D38" s="110"/>
      <c r="E38" s="111"/>
      <c r="F38" s="45"/>
      <c r="G38" s="57"/>
      <c r="H38" s="17"/>
    </row>
    <row r="39" spans="1:8" ht="13.5">
      <c r="A39" s="9"/>
      <c r="B39" s="112"/>
      <c r="C39" s="113"/>
      <c r="D39" s="113"/>
      <c r="E39" s="114"/>
      <c r="F39" s="45"/>
      <c r="G39" s="57"/>
      <c r="H39" s="17"/>
    </row>
    <row r="40" spans="1:8" ht="13.5">
      <c r="A40" s="26" t="s">
        <v>65</v>
      </c>
      <c r="B40" s="106" t="s">
        <v>77</v>
      </c>
      <c r="C40" s="107"/>
      <c r="D40" s="107"/>
      <c r="E40" s="108"/>
      <c r="F40" s="81" t="s">
        <v>92</v>
      </c>
      <c r="G40" s="69"/>
      <c r="H40" s="16"/>
    </row>
    <row r="41" spans="1:8" ht="13.5">
      <c r="A41" s="26"/>
      <c r="B41" s="109"/>
      <c r="C41" s="110"/>
      <c r="D41" s="110"/>
      <c r="E41" s="111"/>
      <c r="F41" s="46"/>
      <c r="G41" s="56"/>
      <c r="H41" s="16"/>
    </row>
    <row r="42" spans="1:8" ht="13.5">
      <c r="A42" s="9"/>
      <c r="B42" s="112" t="s">
        <v>3</v>
      </c>
      <c r="C42" s="113"/>
      <c r="D42" s="113"/>
      <c r="E42" s="114"/>
      <c r="F42" s="46" t="s">
        <v>92</v>
      </c>
      <c r="G42" s="57">
        <f>SUM(G40:G41)</f>
        <v>0</v>
      </c>
      <c r="H42" s="16"/>
    </row>
    <row r="43" spans="1:8" ht="13.5">
      <c r="A43" s="9"/>
      <c r="B43" s="109"/>
      <c r="C43" s="110"/>
      <c r="D43" s="110"/>
      <c r="E43" s="111"/>
      <c r="F43" s="92"/>
      <c r="G43" s="57"/>
      <c r="H43" s="17"/>
    </row>
    <row r="44" spans="1:8" ht="13.5">
      <c r="A44" s="5"/>
      <c r="B44" s="117" t="s">
        <v>11</v>
      </c>
      <c r="C44" s="118"/>
      <c r="D44" s="118"/>
      <c r="E44" s="119"/>
      <c r="F44" s="58"/>
      <c r="G44" s="58"/>
      <c r="H44" s="18"/>
    </row>
    <row r="45" spans="1:8" ht="13.5">
      <c r="A45" s="6"/>
      <c r="B45" s="120"/>
      <c r="C45" s="120"/>
      <c r="D45" s="120"/>
      <c r="E45" s="120"/>
      <c r="F45" s="103"/>
      <c r="G45" s="104"/>
      <c r="H45" s="105"/>
    </row>
    <row r="46" spans="1:8" ht="13.5">
      <c r="A46" s="4"/>
      <c r="B46" s="121" t="s">
        <v>79</v>
      </c>
      <c r="C46" s="150"/>
      <c r="D46" s="150"/>
      <c r="E46" s="150"/>
      <c r="F46" s="124" t="s">
        <v>102</v>
      </c>
      <c r="G46" s="124"/>
      <c r="H46" s="124"/>
    </row>
    <row r="47" spans="1:8" ht="13.5">
      <c r="A47" s="4"/>
      <c r="B47" s="90"/>
      <c r="C47" s="98"/>
      <c r="D47" s="98"/>
      <c r="E47" s="98"/>
      <c r="F47" s="93"/>
      <c r="G47" s="99"/>
      <c r="H47" s="100"/>
    </row>
    <row r="48" spans="1:8" ht="13.5">
      <c r="A48" s="4"/>
      <c r="B48" s="90"/>
      <c r="C48" s="98"/>
      <c r="D48" s="98"/>
      <c r="E48" s="98"/>
      <c r="F48" s="93"/>
      <c r="G48" s="99"/>
      <c r="H48" s="100"/>
    </row>
    <row r="49" spans="1:8" ht="13.5">
      <c r="A49" s="4"/>
      <c r="B49" s="101"/>
      <c r="C49" s="101"/>
      <c r="D49" s="101"/>
      <c r="E49" s="101"/>
      <c r="F49" s="99"/>
      <c r="G49" s="99"/>
      <c r="H49" s="102"/>
    </row>
    <row r="50" spans="1:8" ht="13.5">
      <c r="A50" s="27" t="s">
        <v>119</v>
      </c>
      <c r="B50" s="11"/>
      <c r="C50" s="11"/>
      <c r="D50" s="11"/>
      <c r="E50" s="11"/>
      <c r="F50" s="49"/>
      <c r="G50" s="49"/>
      <c r="H50" s="21"/>
    </row>
    <row r="51" spans="1:8" ht="13.5">
      <c r="A51" s="25" t="s">
        <v>120</v>
      </c>
      <c r="B51" s="11"/>
      <c r="D51" s="11"/>
      <c r="E51" s="11"/>
      <c r="F51" s="50"/>
      <c r="G51" s="49"/>
      <c r="H51" s="23"/>
    </row>
  </sheetData>
  <sheetProtection/>
  <mergeCells count="39">
    <mergeCell ref="H2:H5"/>
    <mergeCell ref="B3:E3"/>
    <mergeCell ref="F3:G3"/>
    <mergeCell ref="B4:E4"/>
    <mergeCell ref="F4:G4"/>
    <mergeCell ref="B5:E5"/>
    <mergeCell ref="B6:E6"/>
    <mergeCell ref="B7:E7"/>
    <mergeCell ref="B8:E8"/>
    <mergeCell ref="B10:E10"/>
    <mergeCell ref="B2:E2"/>
    <mergeCell ref="F2:G2"/>
    <mergeCell ref="B25:E25"/>
    <mergeCell ref="B26:E26"/>
    <mergeCell ref="B27:E27"/>
    <mergeCell ref="B28:E28"/>
    <mergeCell ref="B29:E29"/>
    <mergeCell ref="B11:E11"/>
    <mergeCell ref="B12:E12"/>
    <mergeCell ref="B13:E13"/>
    <mergeCell ref="B14:E14"/>
    <mergeCell ref="B15:E15"/>
    <mergeCell ref="B38:E38"/>
    <mergeCell ref="B39:E39"/>
    <mergeCell ref="B30:E30"/>
    <mergeCell ref="B31:E31"/>
    <mergeCell ref="B32:E32"/>
    <mergeCell ref="B36:E36"/>
    <mergeCell ref="B37:E37"/>
    <mergeCell ref="B46:E46"/>
    <mergeCell ref="F46:H46"/>
    <mergeCell ref="D9:E9"/>
    <mergeCell ref="B16:E16"/>
    <mergeCell ref="B40:E40"/>
    <mergeCell ref="B41:E41"/>
    <mergeCell ref="B42:E42"/>
    <mergeCell ref="B43:E43"/>
    <mergeCell ref="B44:E44"/>
    <mergeCell ref="B45:E45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2014-06-18T12:33:24Z</dcterms:modified>
  <cp:category/>
  <cp:version/>
  <cp:contentType/>
  <cp:contentStatus/>
</cp:coreProperties>
</file>